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antonioszervos/Desktop/ΑΠΟΛΟΓΙΣΜΟΣ Ι ) 1/"/>
    </mc:Choice>
  </mc:AlternateContent>
  <bookViews>
    <workbookView xWindow="160" yWindow="460" windowWidth="29500" windowHeight="19000" tabRatio="50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0" i="1" l="1"/>
  <c r="E96" i="1"/>
  <c r="E112" i="1"/>
  <c r="E114" i="1"/>
  <c r="E81" i="1"/>
  <c r="E63" i="1"/>
  <c r="E30" i="1"/>
  <c r="J83" i="1"/>
  <c r="K143" i="1"/>
  <c r="K145" i="1"/>
  <c r="K147" i="1"/>
  <c r="H30" i="1"/>
  <c r="H81" i="1"/>
  <c r="H35" i="1"/>
  <c r="H36" i="1"/>
  <c r="H37" i="1"/>
  <c r="H43" i="1"/>
  <c r="H44" i="1"/>
  <c r="H46" i="1"/>
  <c r="H47" i="1"/>
  <c r="H59" i="1"/>
  <c r="H63" i="1"/>
  <c r="K83" i="1"/>
  <c r="K72" i="1"/>
  <c r="J72" i="1"/>
  <c r="L47" i="1"/>
  <c r="K47" i="1"/>
  <c r="J79" i="1"/>
  <c r="K60" i="1"/>
  <c r="K79" i="1"/>
  <c r="L60" i="1"/>
</calcChain>
</file>

<file path=xl/sharedStrings.xml><?xml version="1.0" encoding="utf-8"?>
<sst xmlns="http://schemas.openxmlformats.org/spreadsheetml/2006/main" count="245" uniqueCount="135">
  <si>
    <t>α/α</t>
  </si>
  <si>
    <t>ΕΚΠΤΩΣΗ</t>
  </si>
  <si>
    <t>Συντήρηση / επισκευή / ενεργειακή αναβάθμιση Γυμνασίου/Λυκείου Νεάπολης</t>
  </si>
  <si>
    <t>Πλαστικός τάπητας Σισσίου</t>
  </si>
  <si>
    <t>Παιδικές χαρές ( α' έργο / Επαναδημοπράτηση )</t>
  </si>
  <si>
    <t>Ενίσχυση - αναβάθμισης υποδομών ύδρευσης Επάνω Μερ/λου</t>
  </si>
  <si>
    <t>Έργα πρόσβασης στην ΕΕΛ Νεάπολης</t>
  </si>
  <si>
    <t>Υποδομές αποχέτευσης Βαθύ - Αμμουδάρα - Αλμυρού</t>
  </si>
  <si>
    <t>Κατασκευή δεξαμενής Δ12 Αμμουδάρας</t>
  </si>
  <si>
    <t>Κατασκευή υποδομών διαχείρισης ιλύος ΒΙΟ.ΚΑ. Αγ. Νικολάου</t>
  </si>
  <si>
    <t>Τηλεμετρία</t>
  </si>
  <si>
    <t>Master plan Ύδρευσης</t>
  </si>
  <si>
    <t>ΧΡΗΜΑΤΟΔΟΤΗΣΗ</t>
  </si>
  <si>
    <t>Αγορές παγίων</t>
  </si>
  <si>
    <t>ΔΗΜΟΠΡΑΤΗΣΗ</t>
  </si>
  <si>
    <t>ΙΔΙΟΙ ΠΟΡΟΙ</t>
  </si>
  <si>
    <t>ΦΙΛΟΔΗΜΟΣ</t>
  </si>
  <si>
    <t>ΠΕΡΙΦΕΡΕΙΑ</t>
  </si>
  <si>
    <t>ΔΗΜΟΣ</t>
  </si>
  <si>
    <t>ΔΕΥΑΑΝ</t>
  </si>
  <si>
    <t>Ασφαλτοστρώσεις / Τσιμεντοστρώσεις / Πλακοστρώσεις</t>
  </si>
  <si>
    <t>Συντήρηση ΡΕΞ</t>
  </si>
  <si>
    <t>-</t>
  </si>
  <si>
    <t>Σ Υ Ν Ο Λ Α</t>
  </si>
  <si>
    <t>ΑΝΤΩΝΗΣ ΤΡΙΤΣΗΣ</t>
  </si>
  <si>
    <t xml:space="preserve">Υ.ΜΕ.ΠΕΡ.Α.Α </t>
  </si>
  <si>
    <t>ΚΡΗΤΗ 2014-2020</t>
  </si>
  <si>
    <t>Αντικατάσταση δικτύων ύδρευσης απο αμίαντο στον Δήμο Αγίου Νικολάου</t>
  </si>
  <si>
    <t>Η/Μ αντλιοστασίων και Εγκατάσταση Επεξεργασίας λυμάτων πόλεως Νεάπολης και οικισμών Βουλισμένης – Λατσίδας»</t>
  </si>
  <si>
    <t>Βελτιώσεις και επεκτάσεις δικτύων ύδρευσης στον Δήμο Αγίου Νικολάου</t>
  </si>
  <si>
    <t>Δαπάνη αρχαιολογίας  (Βελτιώσεις και επεκτάσεις δικτύων ύδρευσης στον Δήμο Αγίου Νικολάους)</t>
  </si>
  <si>
    <t xml:space="preserve">Ανόρυξη γεωτρήσεων στο ΔΑΝ </t>
  </si>
  <si>
    <t>Δαπάνες αρχαιολογίας ( Υποδομές αποχέτευσης Βαθύ - Αμμουδάρα - Αλμυρού)</t>
  </si>
  <si>
    <t>Δαπάνες αρχαιολογίας ( Ενίσχυση - αναβάθμισης υποδομών ύδρευσης Επάνω Μερ/λου)</t>
  </si>
  <si>
    <t>ΚΡΗΤΗ 2014-2020 (ΟΧΕ)</t>
  </si>
  <si>
    <t>Open Mall</t>
  </si>
  <si>
    <t>ΕΡΓΑ ΜΕ ΔΙΑΣΦΑΛΙΣΜΕΝΗ ΧΡΗΜΑΤΟΔΟΤΗΣΗ</t>
  </si>
  <si>
    <t>ΠΡΟΤΑΣΕΙΣ ΕΡΓΩΝ ΠΟΥ ΑΝΑΜΕΝΕΤΑΙ Η ΧΡΗΜΑΤΟΔΟΤΗΣΗ</t>
  </si>
  <si>
    <t>Τουριστικές προσβασεις ΑΜΕΑ στις παραλίες</t>
  </si>
  <si>
    <t>ΕΣΠΑ</t>
  </si>
  <si>
    <t>LEADER</t>
  </si>
  <si>
    <t>ΦΙΛΟΔΗΜΟΣ ΙΙ</t>
  </si>
  <si>
    <t>ΠΡΑΣΙΝΟ ΤΑΜΕΙΟ</t>
  </si>
  <si>
    <t>Υπογειοποίηση κάδων</t>
  </si>
  <si>
    <t>Λακώνια ( Κιβωτός σπόρων )</t>
  </si>
  <si>
    <t>ΠΕΡΙΦ. ΚΡΗΤΗΣ</t>
  </si>
  <si>
    <t>Εξοπλισμός ασφαλείας Λιμένος ( ΛΙΜΕΝΙΚΟ ΤΑΜΕΙΟ)</t>
  </si>
  <si>
    <t>ΠΔΕ</t>
  </si>
  <si>
    <t>Προμήθεια απορριματοφόρων</t>
  </si>
  <si>
    <t>Προμήθεια μηχ/των έργων κλπ</t>
  </si>
  <si>
    <t>Εμαυτίων</t>
  </si>
  <si>
    <t>Ευφυής άρδευση</t>
  </si>
  <si>
    <t>ΠΡΑΣ.ΤΑΜΕΙΟ+ ΙΔΙΟΙ ΠΟΡΟΙ (36.000 €)</t>
  </si>
  <si>
    <t xml:space="preserve">ΕΡΓΑ / ΜΕΛΕΤΕΣ ΕΚΤΕΛΟΥΜΕΝΑ </t>
  </si>
  <si>
    <t>ΣΒΑΚ</t>
  </si>
  <si>
    <t>Φύτευση / Βελτίωση νότιου πρανούς λίμνης ( ΛΙΜΕΝΙΚΟ ΤΑΜΕΙΟ)</t>
  </si>
  <si>
    <t>Τρεις λυόμενες σχολικές αίθουσες ( ΑΓΙΟΣ ΝΙΚΟΛΑΟΣ )</t>
  </si>
  <si>
    <t>Λυόμενες αίθουσες ( ΝΕΑΠΟΛΗ )</t>
  </si>
  <si>
    <t xml:space="preserve">Κυκλοφ. Κόμβοι </t>
  </si>
  <si>
    <t>Προμήθεια ομπρελών αλουμινίου ( ΛΙΜΕΝΙΚΟ ΤΑΜΕΙΟ )</t>
  </si>
  <si>
    <t>Βιβλιοθήκη ( ΠΑΟΔΑΝ αυτεπιστασία )</t>
  </si>
  <si>
    <t>Κολυμβητήριο ( ΠΑΟΔΑΝ αυτεπιστασία )</t>
  </si>
  <si>
    <t>Σπιναλόγκα ( Μεταφορά ηλ. ρεύματος / ύδρευση / ΒΙΟ.ΚΑ. )</t>
  </si>
  <si>
    <t>Φινοκαλιάς ( επισκευή ανακαίνηση παλαιού σχολείου )</t>
  </si>
  <si>
    <t>ΧΡΗΜΑΤΟΔΟΤΗΣΗ ( ΠΗΓΗ )</t>
  </si>
  <si>
    <t>ΑΡΧΙΚΟΣ ΠΡΟΎΠ/ΣΜΟΣ</t>
  </si>
  <si>
    <t>ΤΕΛΙΚΟΣ ΠΡΟΎΠ/ΣΜΟΣ</t>
  </si>
  <si>
    <t>Αθλητικά ( Φιλόδημος ΙΙ ) ( Γήπεδα Κριτσάς - Ελούντας, ταρτάν Αγ. Νικολάου, Η/Φ σταδίου Νεάπολης )</t>
  </si>
  <si>
    <t>Ο</t>
  </si>
  <si>
    <t>Προγραμμ. Σύμβαση για μελέτη του Ξενώνα στον Φινοκαλιά</t>
  </si>
  <si>
    <t>Προγραμ. Σύμβαση για μελέτη δρόμου στα ''Πηγαϊδάκια''</t>
  </si>
  <si>
    <t>Στηθαία</t>
  </si>
  <si>
    <t>Λιμενικό Ταμείο ( Φωτιστικά εξυπηρέτησης Κρουαζιέρας )</t>
  </si>
  <si>
    <t>Λιμενικό Ταμείο ( Πρόσβαση ΑΜΕΑ )</t>
  </si>
  <si>
    <t>Μονώσεις/Συντηρήσεις σχολικών και δημόσιων κτιρίων</t>
  </si>
  <si>
    <t>Συντήρηση/Εξοπλισμός ΕΠΑΛ ( Οικοδο./Κουφωμ./Κλιματιστ.)</t>
  </si>
  <si>
    <t>Συντήρηση χώρων πρασίνου ΚΧ ( Δημ. Ενοτ. Αγ. Νικολάου )</t>
  </si>
  <si>
    <t xml:space="preserve">Τουριστική προβολή ( 2019+2020 ) </t>
  </si>
  <si>
    <t>ΣΕΔΕΔΑΝ ( Εξοπλισμός, Η/Υ, κλπ / Σχολικα Κλειστά Γυμναστήρια Αγ. Νικολάου &amp; Νεάπολης  )</t>
  </si>
  <si>
    <t>ΣΕΠΕΔΑΝ ( Εξοπλισμός, Η/Υ, κλπ )</t>
  </si>
  <si>
    <t xml:space="preserve">Αγορές ακινήτων </t>
  </si>
  <si>
    <t>Φύτευση / Βελτίωση δυρικού πρανούς λίμνης ( βράχεια - ΛΙΜΕΝΙΚΟ ΤΑΜΕΙΟ)</t>
  </si>
  <si>
    <t>Προμήθεια και υλοποίηση rapid test ( α' φάση )</t>
  </si>
  <si>
    <t>Δημοτικός φωτισμός 2019 / 2020</t>
  </si>
  <si>
    <t>Μικροσυντηρήσεις / Αποκαταστάσεις κλπ 2019 - 2020</t>
  </si>
  <si>
    <t>Υλοποιησ. %</t>
  </si>
  <si>
    <t>Εξοπλισμός Δήμου ( Η/Υ, κλπ )</t>
  </si>
  <si>
    <t>ΥΠ.ΕΣ.</t>
  </si>
  <si>
    <t>Προμήθεια οχημάτων / Μηχ/των</t>
  </si>
  <si>
    <t>Βελτίωση βατότητας αγρ. Δρόμου Πινές-  Πλάκα</t>
  </si>
  <si>
    <t>Αποπεράτωση Τ10</t>
  </si>
  <si>
    <t>Αναμόρφωση Πλαστήρα / Πάρκου Λίμνης</t>
  </si>
  <si>
    <t>Ασφαλτόστρωση κέντρου Ελούντας</t>
  </si>
  <si>
    <t>ΙΔΙΟΙ ΠΟΡΟΙ/ΠΔΕ</t>
  </si>
  <si>
    <t>Προγραμματ. Σύμβαση με ΕΦΑΛ για ανασκαφή στο οικόπεδο προ του ΟΤΕ .</t>
  </si>
  <si>
    <t>Αγροτική οδοποιία</t>
  </si>
  <si>
    <t>Κυκλοφοριακές σημάνσεις κλπ</t>
  </si>
  <si>
    <t>Ηλεκτρολογικές εργασίες</t>
  </si>
  <si>
    <t>Άρδευση</t>
  </si>
  <si>
    <t>ΚΧ (Συντήρηση, εξοπλισμός)</t>
  </si>
  <si>
    <t>ΕΡΓΑ ΚΑΙ ΠΡΟΜΗΘΕΙΕΣ      2019 - 2020</t>
  </si>
  <si>
    <t>ΕΡΓΑ ΥΛΟΠΟΙΗΜΕΝΑ</t>
  </si>
  <si>
    <t>ΕΡΓΑ ΣΕ ΔΙΑΔΙΚΑΣΙΑ ΔΗΜΟΠΡΑΤΗΣΗΣ                ( Με διασφαλισμένη χρηματοδότηση )</t>
  </si>
  <si>
    <t>Αντικατάσταση Στέγης Σχολείου Φουρνής</t>
  </si>
  <si>
    <t>Αυτεπιστασία</t>
  </si>
  <si>
    <t>Συντηρήσεις/Αποκαταστάσεις οδών και κτιρίων ΔΕ Αγ. Νικολάου 2017</t>
  </si>
  <si>
    <t>Δωρεά</t>
  </si>
  <si>
    <t>Μελέτη προστασίας Κιτροπλατείας ( αμφίπλευρα στο κέρας)</t>
  </si>
  <si>
    <t>Βελτίωση δρόμου από κάμπο Κριτσάς προς Άγιο Σύλλα Καλού Χωριού</t>
  </si>
  <si>
    <t>Διαμόρφωση Κοινόχρ. αθλητικών χώρων (skate park, γήπεδο ΕΟΤ, κλπ.)</t>
  </si>
  <si>
    <t>2ος Βρεφον. Σταθμός Αγίου Νικολάου</t>
  </si>
  <si>
    <t>ΙΔΙΟΙ ΠΟΡΟΙ + ΦΙΛΟΔΗΜΟΣ ΙΙ</t>
  </si>
  <si>
    <t>Εργολαβία Υποδομών ( Συντ/σεις-Αποκατάστ. Οδών &amp; Κ.Χ.  2018)</t>
  </si>
  <si>
    <t>ΓΕΝΙΚΟ ΣΥΝΟΛΟ ΧΡΗΜΑΤΟΔΟΤΗΣΕΩΝ</t>
  </si>
  <si>
    <t>ΕΡΓΑ ΔΗΜΟΠΡΑΤΗΜΕΝΑ.                                 (χωρίς υπογραφή σύμβασης ακόμα)</t>
  </si>
  <si>
    <t>Γ Ε Ν Ι Κ Ο       Σ Υ Ν Ο Λ Ο    ΥΛΟΠΟΙΗΜΕΝΩΝ &amp; ΕΚΤΕΛΟΥΜΕΝΩΝ ΕΡΓΩΝ</t>
  </si>
  <si>
    <t>ΓΕΝΙΚΟ ΣΥΝΟΛΟ ΕΓΚΕΚΡΙΜΕΝΩΝ ΧΡΗΜΑΤΟΔΟΤΗΣΕΩΝ</t>
  </si>
  <si>
    <t>ΓΕΝΙΚΟ ΣΥΝΟΛΟ ΑΝΑΜΕΝΟΜΕΝΩΝ ΧΡΗΜΑΤΟΔΟΤΗΣΕΩΝ</t>
  </si>
  <si>
    <t>Βελτίωση βατότητας αγροτ. Δρόμου Αγ. Πελαγία - Πάνω Ελούντα</t>
  </si>
  <si>
    <t>ΑΝΤ. ΤΡΙΤΣΗΣ</t>
  </si>
  <si>
    <t xml:space="preserve">Προμήθεια ηλεκτρ. Αυτ/των &amp; σταθμών φόρτισης Δήμου </t>
  </si>
  <si>
    <t>Ανάδειξη κατασκευών Ξερολιθιάς περιοχής Ελούντας</t>
  </si>
  <si>
    <t>Πυροπροστασία σχολικών μονάδων (Μελέτη+υλοποίηση μέτρων)</t>
  </si>
  <si>
    <t>Σχέδιο φόρτισης αυτοκινήτων ( ΣΦΗΟ - Μελέτη)</t>
  </si>
  <si>
    <t>ΛΙΜΕΝΙΚΟ ΤΑΜΕΙΟ</t>
  </si>
  <si>
    <t xml:space="preserve">Σχέδιο βελτίωσης λιμένος </t>
  </si>
  <si>
    <t>Νομιμοποίηση / Βελτίωση λιμ. Υποδομών ( ΣΙΣΣΙ, ΜΙΛΑΤΟΣ, ΠΛΑΚΑ, ΚΑΘΟΛΙΚΟ,κλπ)</t>
  </si>
  <si>
    <t xml:space="preserve">Εξοπλισμός  SHENGEN / Προκάτ , κάμερες κλπ </t>
  </si>
  <si>
    <t xml:space="preserve">Anti COVID 19 εξοπλισμός </t>
  </si>
  <si>
    <t>Εξοπλισμός  πολιτικής προστασίας</t>
  </si>
  <si>
    <t>Εξοπλισμός φωτισμού για εξυπηρέτηση κρουαζιέρας</t>
  </si>
  <si>
    <t>Προμήθεια εξοπλισμού γσύμφωνα με το ΣΑΛΕ</t>
  </si>
  <si>
    <t>Προμήθεια οικίσκων αποθήκευσης</t>
  </si>
  <si>
    <t>Βελτίωση προσβάσεων ΑΜΕΑ</t>
  </si>
  <si>
    <t>Αναβάθμιση μηχανογράφισης Λιμενικού Ταμείου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</si>
</sst>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Arial"/>
    </font>
    <font>
      <b/>
      <sz val="20"/>
      <color theme="1"/>
      <name val="Arial"/>
    </font>
    <font>
      <b/>
      <sz val="2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3" fillId="0" borderId="2" xfId="0" applyFont="1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3" borderId="1" xfId="0" applyFill="1" applyBorder="1" applyAlignment="1">
      <alignment vertical="center" wrapText="1"/>
    </xf>
    <xf numFmtId="4" fontId="0" fillId="3" borderId="1" xfId="0" applyNumberFormat="1" applyFill="1" applyBorder="1" applyAlignment="1">
      <alignment vertical="center"/>
    </xf>
    <xf numFmtId="14" fontId="0" fillId="3" borderId="1" xfId="0" applyNumberFormat="1" applyFill="1" applyBorder="1" applyAlignment="1">
      <alignment horizontal="center" vertical="center"/>
    </xf>
    <xf numFmtId="10" fontId="0" fillId="3" borderId="1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right" vertical="center"/>
    </xf>
    <xf numFmtId="14" fontId="0" fillId="3" borderId="5" xfId="0" applyNumberFormat="1" applyFill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3" borderId="6" xfId="0" applyFill="1" applyBorder="1" applyAlignment="1">
      <alignment vertical="center"/>
    </xf>
    <xf numFmtId="10" fontId="0" fillId="3" borderId="1" xfId="1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3" borderId="3" xfId="0" applyFill="1" applyBorder="1" applyAlignment="1">
      <alignment vertical="center"/>
    </xf>
    <xf numFmtId="4" fontId="0" fillId="3" borderId="3" xfId="0" applyNumberFormat="1" applyFill="1" applyBorder="1" applyAlignment="1">
      <alignment vertical="center"/>
    </xf>
    <xf numFmtId="14" fontId="0" fillId="3" borderId="3" xfId="0" applyNumberFormat="1" applyFill="1" applyBorder="1" applyAlignment="1">
      <alignment horizontal="center" vertical="center"/>
    </xf>
    <xf numFmtId="10" fontId="0" fillId="3" borderId="3" xfId="1" applyNumberFormat="1" applyFont="1" applyFill="1" applyBorder="1" applyAlignment="1">
      <alignment horizontal="center" vertical="center"/>
    </xf>
    <xf numFmtId="4" fontId="0" fillId="4" borderId="1" xfId="0" applyNumberFormat="1" applyFill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4" fontId="2" fillId="5" borderId="2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/>
    </xf>
    <xf numFmtId="4" fontId="2" fillId="6" borderId="2" xfId="0" applyNumberFormat="1" applyFont="1" applyFill="1" applyBorder="1" applyAlignment="1">
      <alignment vertical="center"/>
    </xf>
    <xf numFmtId="10" fontId="8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4" fontId="0" fillId="0" borderId="0" xfId="0" applyNumberFormat="1" applyFill="1" applyBorder="1" applyAlignment="1">
      <alignment horizontal="right" vertical="center"/>
    </xf>
    <xf numFmtId="14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1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14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" fontId="0" fillId="0" borderId="0" xfId="0" applyNumberFormat="1"/>
    <xf numFmtId="0" fontId="0" fillId="0" borderId="4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0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7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4" fontId="2" fillId="7" borderId="2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/>
    <xf numFmtId="0" fontId="6" fillId="8" borderId="1" xfId="0" applyFont="1" applyFill="1" applyBorder="1" applyAlignment="1">
      <alignment horizontal="center" vertical="center" wrapText="1"/>
    </xf>
    <xf numFmtId="4" fontId="2" fillId="8" borderId="2" xfId="0" applyNumberFormat="1" applyFont="1" applyFill="1" applyBorder="1" applyAlignment="1">
      <alignment vertical="center"/>
    </xf>
    <xf numFmtId="0" fontId="6" fillId="9" borderId="1" xfId="0" applyFont="1" applyFill="1" applyBorder="1" applyAlignment="1">
      <alignment horizontal="center" vertical="center" wrapText="1"/>
    </xf>
    <xf numFmtId="4" fontId="2" fillId="9" borderId="1" xfId="0" applyNumberFormat="1" applyFont="1" applyFill="1" applyBorder="1" applyAlignment="1">
      <alignment vertical="center"/>
    </xf>
    <xf numFmtId="0" fontId="6" fillId="10" borderId="1" xfId="0" applyFont="1" applyFill="1" applyBorder="1" applyAlignment="1">
      <alignment horizontal="center" vertical="center" wrapText="1"/>
    </xf>
    <xf numFmtId="4" fontId="2" fillId="10" borderId="2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10" borderId="2" xfId="0" applyNumberFormat="1" applyFont="1" applyFill="1" applyBorder="1" applyAlignment="1">
      <alignment vertical="center"/>
    </xf>
    <xf numFmtId="14" fontId="13" fillId="0" borderId="0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4" fontId="15" fillId="11" borderId="2" xfId="0" applyNumberFormat="1" applyFont="1" applyFill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4" fontId="13" fillId="0" borderId="7" xfId="0" applyNumberFormat="1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14" fontId="13" fillId="0" borderId="9" xfId="0" applyNumberFormat="1" applyFont="1" applyBorder="1" applyAlignment="1">
      <alignment horizontal="center" vertical="center"/>
    </xf>
    <xf numFmtId="14" fontId="14" fillId="0" borderId="7" xfId="0" applyNumberFormat="1" applyFont="1" applyBorder="1" applyAlignment="1">
      <alignment horizontal="center" vertical="center"/>
    </xf>
    <xf numFmtId="14" fontId="14" fillId="0" borderId="8" xfId="0" applyNumberFormat="1" applyFont="1" applyBorder="1" applyAlignment="1">
      <alignment horizontal="center" vertical="center"/>
    </xf>
    <xf numFmtId="14" fontId="14" fillId="0" borderId="9" xfId="0" applyNumberFormat="1" applyFont="1" applyBorder="1" applyAlignment="1">
      <alignment horizontal="center" vertical="center"/>
    </xf>
  </cellXfs>
  <cellStyles count="4">
    <cellStyle name="Followed Hyperlink" xfId="3" builtinId="9" hidden="1"/>
    <cellStyle name="Hyperlink" xfId="2" builtinId="8" hidden="1"/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L151"/>
  <sheetViews>
    <sheetView tabSelected="1" topLeftCell="C125" zoomScale="120" zoomScaleNormal="120" zoomScalePageLayoutView="120" workbookViewId="0">
      <selection activeCell="K133" sqref="K133"/>
    </sheetView>
  </sheetViews>
  <sheetFormatPr baseColWidth="10" defaultColWidth="11" defaultRowHeight="16" x14ac:dyDescent="0.2"/>
  <cols>
    <col min="1" max="1" width="2.1640625" style="18" customWidth="1"/>
    <col min="2" max="2" width="6.5" style="18" customWidth="1"/>
    <col min="3" max="3" width="4.83203125" style="1" customWidth="1"/>
    <col min="4" max="4" width="57.83203125" style="18" customWidth="1"/>
    <col min="5" max="5" width="17" style="23" customWidth="1"/>
    <col min="6" max="6" width="11.5" style="24" customWidth="1"/>
    <col min="7" max="7" width="10.6640625" style="25" customWidth="1"/>
    <col min="8" max="8" width="18" style="23" customWidth="1"/>
    <col min="9" max="9" width="19.1640625" style="1" customWidth="1"/>
    <col min="10" max="10" width="18.6640625" style="25" customWidth="1"/>
    <col min="11" max="11" width="23.1640625" style="18" customWidth="1"/>
    <col min="12" max="12" width="22.1640625" style="18" customWidth="1"/>
    <col min="13" max="16384" width="11" style="18"/>
  </cols>
  <sheetData>
    <row r="1" spans="2:10" ht="17" thickBot="1" x14ac:dyDescent="0.25"/>
    <row r="2" spans="2:10" ht="27" thickBot="1" x14ac:dyDescent="0.25">
      <c r="C2" s="116" t="s">
        <v>100</v>
      </c>
      <c r="D2" s="117"/>
      <c r="E2" s="117"/>
      <c r="F2" s="117"/>
      <c r="G2" s="117"/>
      <c r="H2" s="117"/>
      <c r="I2" s="118"/>
    </row>
    <row r="3" spans="2:10" ht="17" thickBot="1" x14ac:dyDescent="0.25"/>
    <row r="4" spans="2:10" ht="39" thickBot="1" x14ac:dyDescent="0.25">
      <c r="B4" s="119">
        <v>1</v>
      </c>
      <c r="C4" s="76" t="s">
        <v>0</v>
      </c>
      <c r="D4" s="92" t="s">
        <v>101</v>
      </c>
      <c r="E4" s="5" t="s">
        <v>65</v>
      </c>
      <c r="F4" s="7" t="s">
        <v>14</v>
      </c>
      <c r="G4" s="6" t="s">
        <v>1</v>
      </c>
      <c r="H4" s="5" t="s">
        <v>66</v>
      </c>
      <c r="I4" s="3" t="s">
        <v>64</v>
      </c>
    </row>
    <row r="5" spans="2:10" ht="16" customHeight="1" x14ac:dyDescent="0.2">
      <c r="B5" s="120"/>
    </row>
    <row r="6" spans="2:10" ht="16" customHeight="1" x14ac:dyDescent="0.2">
      <c r="B6" s="120"/>
      <c r="C6" s="75">
        <v>1</v>
      </c>
      <c r="D6" s="19" t="s">
        <v>71</v>
      </c>
      <c r="E6" s="14">
        <v>120000</v>
      </c>
      <c r="F6" s="15"/>
      <c r="G6" s="16"/>
      <c r="H6" s="14">
        <v>120000</v>
      </c>
      <c r="I6" s="4" t="s">
        <v>17</v>
      </c>
    </row>
    <row r="7" spans="2:10" ht="16" customHeight="1" x14ac:dyDescent="0.2">
      <c r="B7" s="120"/>
      <c r="C7" s="75">
        <v>2</v>
      </c>
      <c r="D7" s="19" t="s">
        <v>103</v>
      </c>
      <c r="E7" s="14">
        <v>60000</v>
      </c>
      <c r="F7" s="15">
        <v>43635</v>
      </c>
      <c r="G7" s="16">
        <v>0.44790000000000002</v>
      </c>
      <c r="H7" s="14">
        <v>33127.33</v>
      </c>
      <c r="I7" s="4" t="s">
        <v>17</v>
      </c>
    </row>
    <row r="8" spans="2:10" ht="16" customHeight="1" x14ac:dyDescent="0.2">
      <c r="B8" s="120"/>
      <c r="C8" s="75">
        <v>3</v>
      </c>
      <c r="D8" s="19" t="s">
        <v>107</v>
      </c>
      <c r="E8" s="14"/>
      <c r="F8" s="15"/>
      <c r="G8" s="16"/>
      <c r="H8" s="14"/>
      <c r="I8" s="4"/>
      <c r="J8" s="16" t="s">
        <v>106</v>
      </c>
    </row>
    <row r="9" spans="2:10" ht="32" x14ac:dyDescent="0.2">
      <c r="B9" s="120"/>
      <c r="C9" s="75">
        <v>4</v>
      </c>
      <c r="D9" s="29" t="s">
        <v>78</v>
      </c>
      <c r="E9" s="14">
        <v>73000</v>
      </c>
      <c r="F9" s="15"/>
      <c r="G9" s="16"/>
      <c r="H9" s="14">
        <v>73000</v>
      </c>
      <c r="I9" s="4" t="s">
        <v>87</v>
      </c>
    </row>
    <row r="10" spans="2:10" ht="16" customHeight="1" x14ac:dyDescent="0.2">
      <c r="B10" s="120"/>
      <c r="C10" s="75">
        <v>5</v>
      </c>
      <c r="D10" s="29" t="s">
        <v>79</v>
      </c>
      <c r="E10" s="14">
        <v>17150</v>
      </c>
      <c r="F10" s="15"/>
      <c r="G10" s="16"/>
      <c r="H10" s="14">
        <v>17150</v>
      </c>
      <c r="I10" s="4" t="s">
        <v>87</v>
      </c>
    </row>
    <row r="11" spans="2:10" ht="16" customHeight="1" x14ac:dyDescent="0.2">
      <c r="B11" s="120"/>
      <c r="C11" s="75">
        <v>6</v>
      </c>
      <c r="D11" s="29" t="s">
        <v>86</v>
      </c>
      <c r="E11" s="14">
        <v>60000</v>
      </c>
      <c r="F11" s="15"/>
      <c r="G11" s="16"/>
      <c r="H11" s="14">
        <v>60000</v>
      </c>
      <c r="I11" s="4" t="s">
        <v>87</v>
      </c>
    </row>
    <row r="12" spans="2:10" ht="16" customHeight="1" x14ac:dyDescent="0.2">
      <c r="B12" s="120"/>
      <c r="C12" s="75">
        <v>7</v>
      </c>
      <c r="D12" s="19" t="s">
        <v>77</v>
      </c>
      <c r="E12" s="14">
        <v>182623.46</v>
      </c>
      <c r="F12" s="15"/>
      <c r="G12" s="16"/>
      <c r="H12" s="14">
        <v>182623.46</v>
      </c>
      <c r="I12" s="4" t="s">
        <v>15</v>
      </c>
    </row>
    <row r="13" spans="2:10" ht="16" customHeight="1" x14ac:dyDescent="0.2">
      <c r="B13" s="120"/>
      <c r="C13" s="75">
        <v>8</v>
      </c>
      <c r="D13" s="19" t="s">
        <v>21</v>
      </c>
      <c r="E13" s="14">
        <v>300000</v>
      </c>
      <c r="F13" s="15"/>
      <c r="G13" s="16"/>
      <c r="H13" s="14">
        <v>300000</v>
      </c>
      <c r="I13" s="4" t="s">
        <v>15</v>
      </c>
    </row>
    <row r="14" spans="2:10" ht="16" customHeight="1" x14ac:dyDescent="0.2">
      <c r="B14" s="120"/>
      <c r="C14" s="75">
        <v>9</v>
      </c>
      <c r="D14" s="19" t="s">
        <v>3</v>
      </c>
      <c r="E14" s="14">
        <v>200000</v>
      </c>
      <c r="F14" s="15"/>
      <c r="G14" s="16"/>
      <c r="H14" s="14">
        <v>200000</v>
      </c>
      <c r="I14" s="4" t="s">
        <v>15</v>
      </c>
    </row>
    <row r="15" spans="2:10" x14ac:dyDescent="0.2">
      <c r="B15" s="120"/>
      <c r="C15" s="75">
        <v>10</v>
      </c>
      <c r="D15" s="19" t="s">
        <v>60</v>
      </c>
      <c r="E15" s="14">
        <v>150000</v>
      </c>
      <c r="F15" s="15"/>
      <c r="G15" s="16"/>
      <c r="H15" s="14">
        <v>150000</v>
      </c>
      <c r="I15" s="4" t="s">
        <v>15</v>
      </c>
    </row>
    <row r="16" spans="2:10" ht="16" customHeight="1" x14ac:dyDescent="0.2">
      <c r="B16" s="120"/>
      <c r="C16" s="75">
        <v>11</v>
      </c>
      <c r="D16" s="29" t="s">
        <v>81</v>
      </c>
      <c r="E16" s="14">
        <v>24800</v>
      </c>
      <c r="F16" s="15"/>
      <c r="G16" s="16"/>
      <c r="H16" s="14">
        <v>24800</v>
      </c>
      <c r="I16" s="4" t="s">
        <v>17</v>
      </c>
    </row>
    <row r="17" spans="2:11" ht="17" customHeight="1" x14ac:dyDescent="0.2">
      <c r="B17" s="120"/>
      <c r="C17" s="75">
        <v>12</v>
      </c>
      <c r="D17" s="19" t="s">
        <v>55</v>
      </c>
      <c r="E17" s="14">
        <v>24800</v>
      </c>
      <c r="F17" s="15"/>
      <c r="G17" s="16"/>
      <c r="H17" s="14">
        <v>24800</v>
      </c>
      <c r="I17" s="4" t="s">
        <v>17</v>
      </c>
    </row>
    <row r="18" spans="2:11" ht="18" customHeight="1" x14ac:dyDescent="0.2">
      <c r="B18" s="120"/>
      <c r="C18" s="75">
        <v>13</v>
      </c>
      <c r="D18" s="19" t="s">
        <v>80</v>
      </c>
      <c r="E18" s="14">
        <v>565000</v>
      </c>
      <c r="F18" s="15"/>
      <c r="G18" s="16"/>
      <c r="H18" s="14">
        <v>565000</v>
      </c>
      <c r="I18" s="4" t="s">
        <v>15</v>
      </c>
    </row>
    <row r="19" spans="2:11" ht="18" customHeight="1" x14ac:dyDescent="0.2">
      <c r="B19" s="120"/>
      <c r="C19" s="75">
        <v>14</v>
      </c>
      <c r="D19" s="19" t="s">
        <v>82</v>
      </c>
      <c r="E19" s="14">
        <v>17000</v>
      </c>
      <c r="F19" s="15"/>
      <c r="G19" s="16"/>
      <c r="H19" s="14">
        <v>17000</v>
      </c>
      <c r="I19" s="4" t="s">
        <v>15</v>
      </c>
    </row>
    <row r="20" spans="2:11" ht="18" customHeight="1" x14ac:dyDescent="0.2">
      <c r="B20" s="120"/>
      <c r="C20" s="75">
        <v>15</v>
      </c>
      <c r="D20" s="19" t="s">
        <v>83</v>
      </c>
      <c r="E20" s="14">
        <v>87000</v>
      </c>
      <c r="F20" s="15"/>
      <c r="G20" s="16"/>
      <c r="H20" s="14">
        <v>87000</v>
      </c>
      <c r="I20" s="4" t="s">
        <v>15</v>
      </c>
    </row>
    <row r="21" spans="2:11" ht="18" customHeight="1" x14ac:dyDescent="0.2">
      <c r="B21" s="120"/>
      <c r="C21" s="75">
        <v>16</v>
      </c>
      <c r="D21" s="19" t="s">
        <v>84</v>
      </c>
      <c r="E21" s="14">
        <v>100000</v>
      </c>
      <c r="F21" s="15"/>
      <c r="G21" s="16"/>
      <c r="H21" s="14">
        <v>100000</v>
      </c>
      <c r="I21" s="4" t="s">
        <v>15</v>
      </c>
      <c r="J21" s="16" t="s">
        <v>104</v>
      </c>
    </row>
    <row r="22" spans="2:11" ht="18" customHeight="1" x14ac:dyDescent="0.2">
      <c r="B22" s="120"/>
      <c r="C22" s="75">
        <v>17</v>
      </c>
      <c r="D22" s="19" t="s">
        <v>88</v>
      </c>
      <c r="E22" s="14">
        <v>810000</v>
      </c>
      <c r="F22" s="15"/>
      <c r="G22" s="16"/>
      <c r="H22" s="14">
        <v>810000</v>
      </c>
      <c r="I22" s="4" t="s">
        <v>93</v>
      </c>
      <c r="J22" s="16"/>
    </row>
    <row r="23" spans="2:11" ht="18" customHeight="1" x14ac:dyDescent="0.2">
      <c r="B23" s="120"/>
      <c r="C23" s="75">
        <v>18</v>
      </c>
      <c r="D23" s="19" t="s">
        <v>95</v>
      </c>
      <c r="E23" s="14">
        <v>268298.21000000002</v>
      </c>
      <c r="F23" s="15"/>
      <c r="G23" s="16"/>
      <c r="H23" s="14">
        <v>268298.21000000002</v>
      </c>
      <c r="I23" s="4" t="s">
        <v>15</v>
      </c>
      <c r="J23" s="16" t="s">
        <v>104</v>
      </c>
    </row>
    <row r="24" spans="2:11" ht="18" customHeight="1" x14ac:dyDescent="0.2">
      <c r="B24" s="120"/>
      <c r="C24" s="75">
        <v>19</v>
      </c>
      <c r="D24" s="19" t="s">
        <v>96</v>
      </c>
      <c r="E24" s="14">
        <v>96278.84</v>
      </c>
      <c r="F24" s="15"/>
      <c r="G24" s="16"/>
      <c r="H24" s="14">
        <v>96278.84</v>
      </c>
      <c r="I24" s="4" t="s">
        <v>15</v>
      </c>
      <c r="J24" s="16" t="s">
        <v>104</v>
      </c>
    </row>
    <row r="25" spans="2:11" ht="18" customHeight="1" x14ac:dyDescent="0.2">
      <c r="B25" s="120"/>
      <c r="C25" s="75">
        <v>20</v>
      </c>
      <c r="D25" s="19" t="s">
        <v>97</v>
      </c>
      <c r="E25" s="14">
        <v>541666.24</v>
      </c>
      <c r="F25" s="15"/>
      <c r="G25" s="16"/>
      <c r="H25" s="14">
        <v>541666.24</v>
      </c>
      <c r="I25" s="4" t="s">
        <v>15</v>
      </c>
      <c r="J25" s="16" t="s">
        <v>104</v>
      </c>
    </row>
    <row r="26" spans="2:11" ht="18" customHeight="1" x14ac:dyDescent="0.2">
      <c r="B26" s="120"/>
      <c r="C26" s="75">
        <v>21</v>
      </c>
      <c r="D26" s="19" t="s">
        <v>98</v>
      </c>
      <c r="E26" s="14">
        <v>100715.24</v>
      </c>
      <c r="F26" s="15"/>
      <c r="G26" s="16"/>
      <c r="H26" s="14">
        <v>100715.24</v>
      </c>
      <c r="I26" s="4" t="s">
        <v>15</v>
      </c>
      <c r="J26" s="16" t="s">
        <v>104</v>
      </c>
    </row>
    <row r="27" spans="2:11" ht="17" customHeight="1" x14ac:dyDescent="0.2">
      <c r="B27" s="120"/>
      <c r="C27" s="75">
        <v>22</v>
      </c>
      <c r="D27" s="19" t="s">
        <v>99</v>
      </c>
      <c r="E27" s="14">
        <v>34794.400000000001</v>
      </c>
      <c r="F27" s="15"/>
      <c r="G27" s="16"/>
      <c r="H27" s="14">
        <v>34794.400000000001</v>
      </c>
      <c r="I27" s="4" t="s">
        <v>15</v>
      </c>
      <c r="J27" s="16" t="s">
        <v>104</v>
      </c>
    </row>
    <row r="28" spans="2:11" ht="17" customHeight="1" x14ac:dyDescent="0.2">
      <c r="B28" s="120"/>
      <c r="C28" s="75">
        <v>23</v>
      </c>
      <c r="D28" s="19" t="s">
        <v>105</v>
      </c>
      <c r="E28" s="14">
        <v>500000</v>
      </c>
      <c r="F28" s="15"/>
      <c r="G28" s="16"/>
      <c r="H28" s="14">
        <v>262627.93</v>
      </c>
      <c r="I28" s="4"/>
    </row>
    <row r="29" spans="2:11" ht="20" customHeight="1" thickBot="1" x14ac:dyDescent="0.25">
      <c r="B29" s="121"/>
      <c r="C29" s="8"/>
      <c r="D29" s="21"/>
      <c r="E29" s="37"/>
      <c r="F29" s="38"/>
      <c r="G29" s="39"/>
      <c r="H29" s="37"/>
      <c r="I29" s="8"/>
    </row>
    <row r="30" spans="2:11" ht="20" thickBot="1" x14ac:dyDescent="0.25">
      <c r="E30" s="59">
        <f>SUM(E6:E29)</f>
        <v>4333126.3900000006</v>
      </c>
      <c r="H30" s="59">
        <f>SUM(H6:H29)</f>
        <v>4068881.6500000004</v>
      </c>
    </row>
    <row r="31" spans="2:11" ht="20" thickBot="1" x14ac:dyDescent="0.25">
      <c r="E31" s="41"/>
    </row>
    <row r="32" spans="2:11" ht="39" thickBot="1" x14ac:dyDescent="0.25">
      <c r="B32" s="104">
        <v>2</v>
      </c>
      <c r="C32" s="82" t="s">
        <v>0</v>
      </c>
      <c r="D32" s="93" t="s">
        <v>53</v>
      </c>
      <c r="E32" s="83" t="s">
        <v>65</v>
      </c>
      <c r="F32" s="84" t="s">
        <v>14</v>
      </c>
      <c r="G32" s="85" t="s">
        <v>1</v>
      </c>
      <c r="H32" s="83" t="s">
        <v>66</v>
      </c>
      <c r="I32" s="86" t="s">
        <v>12</v>
      </c>
      <c r="J32" s="87" t="s">
        <v>85</v>
      </c>
      <c r="K32" s="68"/>
    </row>
    <row r="33" spans="2:12" ht="20" customHeight="1" thickBot="1" x14ac:dyDescent="0.25">
      <c r="B33" s="105"/>
      <c r="C33" s="9"/>
      <c r="D33" s="9"/>
      <c r="E33" s="10"/>
      <c r="F33" s="11"/>
      <c r="G33" s="12"/>
      <c r="H33" s="10"/>
      <c r="I33" s="13"/>
    </row>
    <row r="34" spans="2:12" ht="17" customHeight="1" thickBot="1" x14ac:dyDescent="0.25">
      <c r="B34" s="105"/>
      <c r="C34" s="75"/>
      <c r="D34" s="26" t="s">
        <v>18</v>
      </c>
    </row>
    <row r="35" spans="2:12" ht="16" customHeight="1" x14ac:dyDescent="0.2">
      <c r="B35" s="105"/>
      <c r="C35" s="75">
        <v>1</v>
      </c>
      <c r="D35" s="19" t="s">
        <v>20</v>
      </c>
      <c r="E35" s="14">
        <v>3500000</v>
      </c>
      <c r="F35" s="15"/>
      <c r="G35" s="16">
        <v>0.4652</v>
      </c>
      <c r="H35" s="14">
        <f t="shared" ref="H35:H36" si="0">E35*(1-G35)</f>
        <v>1871799.9999999998</v>
      </c>
      <c r="I35" s="79" t="s">
        <v>15</v>
      </c>
      <c r="J35" s="16">
        <v>0.9</v>
      </c>
    </row>
    <row r="36" spans="2:12" ht="16" customHeight="1" x14ac:dyDescent="0.2">
      <c r="B36" s="105"/>
      <c r="C36" s="75">
        <v>2</v>
      </c>
      <c r="D36" s="19" t="s">
        <v>110</v>
      </c>
      <c r="E36" s="42">
        <v>4050000</v>
      </c>
      <c r="F36" s="15"/>
      <c r="G36" s="16">
        <v>0.57750000000000001</v>
      </c>
      <c r="H36" s="14">
        <f t="shared" si="0"/>
        <v>1711125</v>
      </c>
      <c r="I36" s="79" t="s">
        <v>15</v>
      </c>
      <c r="J36" s="16">
        <v>0.1</v>
      </c>
    </row>
    <row r="37" spans="2:12" ht="16" customHeight="1" x14ac:dyDescent="0.2">
      <c r="B37" s="105"/>
      <c r="C37" s="75">
        <v>3</v>
      </c>
      <c r="D37" s="19" t="s">
        <v>109</v>
      </c>
      <c r="E37" s="14">
        <v>850000</v>
      </c>
      <c r="F37" s="15">
        <v>43606</v>
      </c>
      <c r="G37" s="16">
        <v>0.41</v>
      </c>
      <c r="H37" s="14">
        <f>E37*(1-G37)</f>
        <v>501500.00000000006</v>
      </c>
      <c r="I37" s="79" t="s">
        <v>15</v>
      </c>
      <c r="J37" s="16">
        <v>0.4</v>
      </c>
    </row>
    <row r="38" spans="2:12" ht="16" customHeight="1" x14ac:dyDescent="0.2">
      <c r="B38" s="105"/>
      <c r="C38" s="75">
        <v>4</v>
      </c>
      <c r="D38" s="19" t="s">
        <v>61</v>
      </c>
      <c r="E38" s="14">
        <v>70000</v>
      </c>
      <c r="F38" s="15"/>
      <c r="G38" s="16" t="s">
        <v>68</v>
      </c>
      <c r="H38" s="14">
        <v>70000</v>
      </c>
      <c r="I38" s="79" t="s">
        <v>15</v>
      </c>
      <c r="J38" s="16">
        <v>0.9</v>
      </c>
    </row>
    <row r="39" spans="2:12" ht="16" customHeight="1" x14ac:dyDescent="0.2">
      <c r="B39" s="105"/>
      <c r="C39" s="75">
        <v>5</v>
      </c>
      <c r="D39" s="19" t="s">
        <v>54</v>
      </c>
      <c r="E39" s="14">
        <v>30000</v>
      </c>
      <c r="F39" s="15"/>
      <c r="G39" s="16" t="s">
        <v>68</v>
      </c>
      <c r="H39" s="14">
        <v>30000</v>
      </c>
      <c r="I39" s="79" t="s">
        <v>42</v>
      </c>
      <c r="J39" s="16">
        <v>0.6</v>
      </c>
    </row>
    <row r="40" spans="2:12" ht="16" customHeight="1" x14ac:dyDescent="0.2">
      <c r="B40" s="105"/>
      <c r="C40" s="75">
        <v>6</v>
      </c>
      <c r="D40" s="19" t="s">
        <v>70</v>
      </c>
      <c r="E40" s="14">
        <v>74400</v>
      </c>
      <c r="F40" s="15"/>
      <c r="G40" s="16"/>
      <c r="H40" s="14">
        <v>74400</v>
      </c>
      <c r="I40" s="79" t="s">
        <v>45</v>
      </c>
      <c r="J40" s="16">
        <v>0.2</v>
      </c>
    </row>
    <row r="41" spans="2:12" ht="16" customHeight="1" x14ac:dyDescent="0.2">
      <c r="B41" s="105"/>
      <c r="C41" s="75">
        <v>7</v>
      </c>
      <c r="D41" s="19" t="s">
        <v>69</v>
      </c>
      <c r="E41" s="14">
        <v>74400</v>
      </c>
      <c r="F41" s="15"/>
      <c r="G41" s="16"/>
      <c r="H41" s="14">
        <v>74400</v>
      </c>
      <c r="I41" s="79" t="s">
        <v>45</v>
      </c>
      <c r="J41" s="16">
        <v>0</v>
      </c>
    </row>
    <row r="42" spans="2:12" ht="16" customHeight="1" x14ac:dyDescent="0.2">
      <c r="B42" s="105"/>
      <c r="C42" s="75">
        <v>8</v>
      </c>
      <c r="D42" s="19" t="s">
        <v>76</v>
      </c>
      <c r="E42" s="14">
        <v>150000</v>
      </c>
      <c r="F42" s="15"/>
      <c r="G42" s="16"/>
      <c r="H42" s="14">
        <v>150000</v>
      </c>
      <c r="I42" s="79" t="s">
        <v>15</v>
      </c>
      <c r="J42" s="16">
        <v>0</v>
      </c>
    </row>
    <row r="43" spans="2:12" ht="16" customHeight="1" x14ac:dyDescent="0.2">
      <c r="B43" s="105"/>
      <c r="C43" s="75">
        <v>9</v>
      </c>
      <c r="D43" s="19" t="s">
        <v>108</v>
      </c>
      <c r="E43" s="14">
        <v>850000</v>
      </c>
      <c r="F43" s="15">
        <v>43866</v>
      </c>
      <c r="G43" s="16">
        <v>0.42299999999999999</v>
      </c>
      <c r="H43" s="14">
        <f>E43*(1-G43)</f>
        <v>490449.99999999994</v>
      </c>
      <c r="I43" s="4" t="s">
        <v>16</v>
      </c>
      <c r="J43" s="16">
        <v>0</v>
      </c>
    </row>
    <row r="44" spans="2:12" ht="16" customHeight="1" x14ac:dyDescent="0.2">
      <c r="B44" s="105"/>
      <c r="C44" s="75">
        <v>10</v>
      </c>
      <c r="D44" s="19" t="s">
        <v>112</v>
      </c>
      <c r="E44" s="14">
        <v>495000</v>
      </c>
      <c r="F44" s="15">
        <v>43888</v>
      </c>
      <c r="G44" s="16">
        <v>0.44450000000000001</v>
      </c>
      <c r="H44" s="14">
        <f>E44*(1-G44)</f>
        <v>274972.5</v>
      </c>
      <c r="I44" s="4" t="s">
        <v>15</v>
      </c>
      <c r="J44" s="16">
        <v>0</v>
      </c>
    </row>
    <row r="45" spans="2:12" ht="16" customHeight="1" x14ac:dyDescent="0.2">
      <c r="B45" s="105"/>
      <c r="C45" s="75">
        <v>11</v>
      </c>
      <c r="D45" s="19" t="s">
        <v>75</v>
      </c>
      <c r="E45" s="14">
        <v>260000</v>
      </c>
      <c r="F45" s="15"/>
      <c r="G45" s="16"/>
      <c r="H45" s="14">
        <v>260000</v>
      </c>
      <c r="I45" s="4" t="s">
        <v>15</v>
      </c>
      <c r="J45" s="16">
        <v>0</v>
      </c>
    </row>
    <row r="46" spans="2:12" ht="30" customHeight="1" x14ac:dyDescent="0.2">
      <c r="B46" s="105"/>
      <c r="C46" s="75">
        <v>12</v>
      </c>
      <c r="D46" s="28" t="s">
        <v>74</v>
      </c>
      <c r="E46" s="14">
        <v>4216000</v>
      </c>
      <c r="F46" s="15">
        <v>43909</v>
      </c>
      <c r="G46" s="16">
        <v>0.56810000000000005</v>
      </c>
      <c r="H46" s="14">
        <f>E46*(1-G46)</f>
        <v>1820890.4</v>
      </c>
      <c r="I46" s="91" t="s">
        <v>111</v>
      </c>
      <c r="J46" s="16">
        <v>0</v>
      </c>
    </row>
    <row r="47" spans="2:12" ht="32" x14ac:dyDescent="0.2">
      <c r="B47" s="105"/>
      <c r="C47" s="75">
        <v>13</v>
      </c>
      <c r="D47" s="29" t="s">
        <v>2</v>
      </c>
      <c r="E47" s="14">
        <v>2425000</v>
      </c>
      <c r="F47" s="15">
        <v>43951</v>
      </c>
      <c r="G47" s="16">
        <v>0.52669999999999995</v>
      </c>
      <c r="H47" s="14">
        <f>E47*(1-G47)</f>
        <v>1147752.5000000002</v>
      </c>
      <c r="I47" s="48" t="s">
        <v>45</v>
      </c>
      <c r="J47" s="16">
        <v>0</v>
      </c>
      <c r="K47" s="88">
        <f>SUM(E35:E47)</f>
        <v>17044800</v>
      </c>
      <c r="L47" s="88">
        <f>SUM(H35:H47)</f>
        <v>8477290.4000000004</v>
      </c>
    </row>
    <row r="48" spans="2:12" ht="17" customHeight="1" thickBot="1" x14ac:dyDescent="0.25">
      <c r="B48" s="105"/>
      <c r="C48" s="8"/>
      <c r="D48" s="21"/>
      <c r="E48" s="37"/>
      <c r="F48" s="38"/>
      <c r="G48" s="39"/>
      <c r="H48" s="37"/>
      <c r="I48" s="8"/>
      <c r="J48"/>
    </row>
    <row r="49" spans="2:12" ht="17" customHeight="1" thickBot="1" x14ac:dyDescent="0.25">
      <c r="B49" s="105"/>
      <c r="C49" s="75"/>
      <c r="D49" s="26" t="s">
        <v>19</v>
      </c>
      <c r="E49" s="37"/>
      <c r="F49" s="38"/>
      <c r="G49" s="39"/>
      <c r="H49" s="37"/>
      <c r="I49" s="8"/>
      <c r="J49"/>
    </row>
    <row r="50" spans="2:12" ht="16" customHeight="1" x14ac:dyDescent="0.2">
      <c r="B50" s="105"/>
      <c r="C50" s="75">
        <v>12</v>
      </c>
      <c r="D50" s="20" t="s">
        <v>6</v>
      </c>
      <c r="E50" s="32">
        <v>301612.90000000002</v>
      </c>
      <c r="F50" s="33">
        <v>43662</v>
      </c>
      <c r="G50" s="34">
        <v>0.28670000000000001</v>
      </c>
      <c r="H50" s="35">
        <v>215151.69</v>
      </c>
      <c r="I50" s="80" t="s">
        <v>25</v>
      </c>
      <c r="J50" s="16">
        <v>0.8</v>
      </c>
    </row>
    <row r="51" spans="2:12" ht="16" customHeight="1" x14ac:dyDescent="0.2">
      <c r="B51" s="105"/>
      <c r="C51" s="75">
        <v>13</v>
      </c>
      <c r="D51" s="20" t="s">
        <v>31</v>
      </c>
      <c r="E51" s="35">
        <v>416618.99</v>
      </c>
      <c r="F51" s="33">
        <v>43683</v>
      </c>
      <c r="G51" s="34">
        <v>0.16</v>
      </c>
      <c r="H51" s="35">
        <v>349959.95</v>
      </c>
      <c r="I51" s="80" t="s">
        <v>15</v>
      </c>
      <c r="J51" s="16">
        <v>0.4</v>
      </c>
    </row>
    <row r="52" spans="2:12" ht="16" customHeight="1" x14ac:dyDescent="0.2">
      <c r="B52" s="105"/>
      <c r="C52" s="75">
        <v>14</v>
      </c>
      <c r="D52" s="20" t="s">
        <v>5</v>
      </c>
      <c r="E52" s="32">
        <v>1831000</v>
      </c>
      <c r="F52" s="33">
        <v>43815</v>
      </c>
      <c r="G52" s="34">
        <v>0.45419999999999999</v>
      </c>
      <c r="H52" s="35">
        <v>999308.18</v>
      </c>
      <c r="I52" s="80" t="s">
        <v>24</v>
      </c>
      <c r="J52" s="16">
        <v>0.05</v>
      </c>
    </row>
    <row r="53" spans="2:12" ht="32" x14ac:dyDescent="0.2">
      <c r="B53" s="105"/>
      <c r="C53" s="75">
        <v>15</v>
      </c>
      <c r="D53" s="31" t="s">
        <v>33</v>
      </c>
      <c r="E53" s="32">
        <v>58500</v>
      </c>
      <c r="F53" s="33" t="s">
        <v>22</v>
      </c>
      <c r="G53" s="34">
        <v>0</v>
      </c>
      <c r="H53" s="35">
        <v>58500</v>
      </c>
      <c r="I53" s="80" t="s">
        <v>24</v>
      </c>
      <c r="J53" s="16">
        <v>0</v>
      </c>
    </row>
    <row r="54" spans="2:12" ht="16" customHeight="1" x14ac:dyDescent="0.2">
      <c r="B54" s="105"/>
      <c r="C54" s="75">
        <v>16</v>
      </c>
      <c r="D54" s="20" t="s">
        <v>8</v>
      </c>
      <c r="E54" s="32">
        <v>255000</v>
      </c>
      <c r="F54" s="33">
        <v>43809</v>
      </c>
      <c r="G54" s="34">
        <v>0.32640000000000002</v>
      </c>
      <c r="H54" s="35">
        <v>171778.84</v>
      </c>
      <c r="I54" s="80" t="s">
        <v>15</v>
      </c>
      <c r="J54" s="16">
        <v>0.3</v>
      </c>
    </row>
    <row r="55" spans="2:12" ht="16" customHeight="1" x14ac:dyDescent="0.2">
      <c r="B55" s="105"/>
      <c r="C55" s="75">
        <v>17</v>
      </c>
      <c r="D55" s="20" t="s">
        <v>9</v>
      </c>
      <c r="E55" s="32">
        <v>298629.03000000003</v>
      </c>
      <c r="F55" s="33">
        <v>43529</v>
      </c>
      <c r="G55" s="34">
        <v>0.52</v>
      </c>
      <c r="H55" s="35">
        <v>143341.93</v>
      </c>
      <c r="I55" s="80" t="s">
        <v>15</v>
      </c>
      <c r="J55" s="16">
        <v>0.6</v>
      </c>
    </row>
    <row r="56" spans="2:12" ht="16" customHeight="1" x14ac:dyDescent="0.2">
      <c r="B56" s="105"/>
      <c r="C56" s="75">
        <v>18</v>
      </c>
      <c r="D56" s="20" t="s">
        <v>11</v>
      </c>
      <c r="E56" s="32">
        <v>77500.97</v>
      </c>
      <c r="F56" s="33">
        <v>43552</v>
      </c>
      <c r="G56" s="34">
        <v>0.57999999999999996</v>
      </c>
      <c r="H56" s="35">
        <v>32551.9</v>
      </c>
      <c r="I56" s="80" t="s">
        <v>26</v>
      </c>
      <c r="J56" s="16">
        <v>0.3</v>
      </c>
    </row>
    <row r="57" spans="2:12" ht="16" customHeight="1" x14ac:dyDescent="0.2">
      <c r="B57" s="105"/>
      <c r="C57" s="75">
        <v>19</v>
      </c>
      <c r="D57" s="43" t="s">
        <v>10</v>
      </c>
      <c r="E57" s="32">
        <v>1700000</v>
      </c>
      <c r="F57" s="33">
        <v>43858</v>
      </c>
      <c r="G57" s="34">
        <v>9.4999999999999998E-3</v>
      </c>
      <c r="H57" s="32">
        <v>1614499</v>
      </c>
      <c r="I57" s="80" t="s">
        <v>25</v>
      </c>
      <c r="J57" s="16">
        <v>0.05</v>
      </c>
    </row>
    <row r="58" spans="2:12" ht="16" customHeight="1" x14ac:dyDescent="0.2">
      <c r="B58" s="105"/>
      <c r="C58" s="75">
        <v>20</v>
      </c>
      <c r="D58" s="50" t="s">
        <v>7</v>
      </c>
      <c r="E58" s="51">
        <v>3380000</v>
      </c>
      <c r="F58" s="52">
        <v>43816</v>
      </c>
      <c r="G58" s="53">
        <v>0.45579999999999998</v>
      </c>
      <c r="H58" s="51">
        <v>1839252.91</v>
      </c>
      <c r="I58" s="81" t="s">
        <v>24</v>
      </c>
      <c r="J58" s="16">
        <v>0</v>
      </c>
    </row>
    <row r="59" spans="2:12" ht="32" x14ac:dyDescent="0.2">
      <c r="B59" s="105"/>
      <c r="C59" s="75">
        <v>21</v>
      </c>
      <c r="D59" s="31" t="s">
        <v>32</v>
      </c>
      <c r="E59" s="32">
        <v>78000</v>
      </c>
      <c r="F59" s="33" t="s">
        <v>22</v>
      </c>
      <c r="G59" s="44">
        <v>0</v>
      </c>
      <c r="H59" s="32">
        <f t="shared" ref="H59" si="1">E59*(1-G59)</f>
        <v>78000</v>
      </c>
      <c r="I59" s="80" t="s">
        <v>24</v>
      </c>
      <c r="J59" s="16">
        <v>0</v>
      </c>
    </row>
    <row r="60" spans="2:12" ht="19" customHeight="1" x14ac:dyDescent="0.25">
      <c r="B60" s="105"/>
      <c r="C60" s="75">
        <v>22</v>
      </c>
      <c r="D60" s="20" t="s">
        <v>13</v>
      </c>
      <c r="E60" s="32">
        <v>45680</v>
      </c>
      <c r="F60" s="33" t="s">
        <v>22</v>
      </c>
      <c r="G60" s="22"/>
      <c r="H60" s="32">
        <v>45680</v>
      </c>
      <c r="I60" s="80" t="s">
        <v>15</v>
      </c>
      <c r="J60" s="16">
        <v>1</v>
      </c>
      <c r="K60" s="95">
        <f>SUM(E50:E60)</f>
        <v>8442541.8900000006</v>
      </c>
      <c r="L60" s="96">
        <f>SUM(H50:H60)</f>
        <v>5548024.4000000004</v>
      </c>
    </row>
    <row r="61" spans="2:12" ht="35" customHeight="1" x14ac:dyDescent="0.2">
      <c r="B61" s="113"/>
      <c r="C61" s="75">
        <v>23</v>
      </c>
      <c r="D61" s="19" t="s">
        <v>51</v>
      </c>
      <c r="E61" s="14">
        <v>180000</v>
      </c>
      <c r="F61" s="15"/>
      <c r="G61" s="16"/>
      <c r="H61" s="14">
        <v>179103.83</v>
      </c>
      <c r="I61" s="91" t="s">
        <v>52</v>
      </c>
    </row>
    <row r="62" spans="2:12" ht="19" customHeight="1" thickBot="1" x14ac:dyDescent="0.25">
      <c r="B62" s="113"/>
      <c r="C62" s="8"/>
      <c r="D62" s="21"/>
      <c r="E62" s="37"/>
      <c r="F62" s="38"/>
      <c r="G62" s="39"/>
      <c r="H62" s="37"/>
      <c r="I62" s="114"/>
    </row>
    <row r="63" spans="2:12" ht="20" customHeight="1" thickBot="1" x14ac:dyDescent="0.25">
      <c r="B63" s="106"/>
      <c r="E63" s="94">
        <f>SUM(E35:E59)</f>
        <v>25441661.889999997</v>
      </c>
      <c r="H63" s="94">
        <f>SUM(H35:H60)</f>
        <v>14025314.799999999</v>
      </c>
    </row>
    <row r="64" spans="2:12" ht="19" x14ac:dyDescent="0.2">
      <c r="E64" s="41"/>
    </row>
    <row r="65" spans="2:11" ht="17" thickBot="1" x14ac:dyDescent="0.25"/>
    <row r="66" spans="2:11" s="2" customFormat="1" ht="44" customHeight="1" x14ac:dyDescent="0.2">
      <c r="B66" s="119">
        <v>3</v>
      </c>
      <c r="C66" s="76" t="s">
        <v>0</v>
      </c>
      <c r="D66" s="103" t="s">
        <v>114</v>
      </c>
      <c r="E66" s="5" t="s">
        <v>65</v>
      </c>
      <c r="F66" s="7" t="s">
        <v>14</v>
      </c>
      <c r="G66" s="6" t="s">
        <v>1</v>
      </c>
      <c r="H66" s="5" t="s">
        <v>66</v>
      </c>
      <c r="I66" s="3" t="s">
        <v>64</v>
      </c>
    </row>
    <row r="67" spans="2:11" ht="17" customHeight="1" thickBot="1" x14ac:dyDescent="0.25">
      <c r="B67" s="120"/>
    </row>
    <row r="68" spans="2:11" ht="17" customHeight="1" thickBot="1" x14ac:dyDescent="0.25">
      <c r="B68" s="120"/>
      <c r="C68" s="74"/>
      <c r="D68" s="26" t="s">
        <v>18</v>
      </c>
      <c r="E68" s="27"/>
      <c r="F68" s="15"/>
      <c r="G68" s="16"/>
      <c r="H68" s="14"/>
      <c r="I68" s="4"/>
    </row>
    <row r="69" spans="2:11" ht="16" customHeight="1" x14ac:dyDescent="0.2">
      <c r="B69" s="120"/>
      <c r="C69" s="75">
        <v>1</v>
      </c>
      <c r="D69" s="19" t="s">
        <v>4</v>
      </c>
      <c r="E69" s="14">
        <v>260000</v>
      </c>
      <c r="F69" s="15"/>
      <c r="G69" s="16"/>
      <c r="H69" s="14">
        <v>260000</v>
      </c>
      <c r="I69" s="4" t="s">
        <v>16</v>
      </c>
    </row>
    <row r="70" spans="2:11" ht="16" customHeight="1" x14ac:dyDescent="0.2">
      <c r="B70" s="120"/>
      <c r="C70" s="75">
        <v>2</v>
      </c>
      <c r="D70" s="30" t="s">
        <v>38</v>
      </c>
      <c r="E70" s="14">
        <v>208000</v>
      </c>
      <c r="F70" s="15"/>
      <c r="G70" s="16"/>
      <c r="H70" s="14">
        <v>208000</v>
      </c>
      <c r="I70" s="4" t="s">
        <v>39</v>
      </c>
    </row>
    <row r="71" spans="2:11" ht="16" customHeight="1" thickBot="1" x14ac:dyDescent="0.25">
      <c r="B71" s="120"/>
      <c r="C71" s="75">
        <v>3</v>
      </c>
      <c r="D71" s="30" t="s">
        <v>46</v>
      </c>
      <c r="E71" s="14">
        <v>125000</v>
      </c>
      <c r="F71" s="15"/>
      <c r="G71" s="16"/>
      <c r="H71" s="14">
        <v>125000</v>
      </c>
      <c r="I71" s="4" t="s">
        <v>47</v>
      </c>
    </row>
    <row r="72" spans="2:11" ht="35" customHeight="1" thickBot="1" x14ac:dyDescent="0.25">
      <c r="B72" s="120"/>
      <c r="C72" s="75">
        <v>4</v>
      </c>
      <c r="D72" s="29" t="s">
        <v>94</v>
      </c>
      <c r="E72" s="14">
        <v>200000</v>
      </c>
      <c r="F72" s="15"/>
      <c r="G72" s="16"/>
      <c r="H72" s="14">
        <v>200000</v>
      </c>
      <c r="I72" s="4" t="s">
        <v>15</v>
      </c>
      <c r="J72" s="89">
        <f>SUM(E69:E72)</f>
        <v>793000</v>
      </c>
      <c r="K72" s="90">
        <f>SUM(H69:H72)</f>
        <v>793000</v>
      </c>
    </row>
    <row r="73" spans="2:11" ht="17" customHeight="1" thickBot="1" x14ac:dyDescent="0.25">
      <c r="B73" s="120"/>
      <c r="C73"/>
      <c r="D73" s="21"/>
      <c r="E73"/>
      <c r="F73"/>
      <c r="G73"/>
      <c r="H73"/>
      <c r="I73"/>
    </row>
    <row r="74" spans="2:11" ht="17" customHeight="1" thickBot="1" x14ac:dyDescent="0.25">
      <c r="B74" s="120"/>
      <c r="C74"/>
      <c r="D74" s="26" t="s">
        <v>19</v>
      </c>
      <c r="E74"/>
      <c r="F74"/>
      <c r="G74"/>
      <c r="H74"/>
      <c r="I74"/>
    </row>
    <row r="75" spans="2:11" ht="16" customHeight="1" x14ac:dyDescent="0.2">
      <c r="B75" s="120"/>
      <c r="C75"/>
    </row>
    <row r="76" spans="2:11" ht="32" x14ac:dyDescent="0.2">
      <c r="B76" s="120"/>
      <c r="C76" s="75">
        <v>5</v>
      </c>
      <c r="D76" s="31" t="s">
        <v>27</v>
      </c>
      <c r="E76" s="32">
        <v>1045000</v>
      </c>
      <c r="F76" s="33">
        <v>44133</v>
      </c>
      <c r="G76" s="34">
        <v>0.5333</v>
      </c>
      <c r="H76" s="54">
        <v>487733.16</v>
      </c>
      <c r="I76" s="22" t="s">
        <v>24</v>
      </c>
    </row>
    <row r="77" spans="2:11" ht="32" x14ac:dyDescent="0.2">
      <c r="B77" s="120"/>
      <c r="C77" s="75">
        <v>6</v>
      </c>
      <c r="D77" s="31" t="s">
        <v>29</v>
      </c>
      <c r="E77" s="35">
        <v>730000</v>
      </c>
      <c r="F77" s="36">
        <v>44151</v>
      </c>
      <c r="G77" s="34">
        <v>0.43</v>
      </c>
      <c r="H77" s="54">
        <v>416100.01</v>
      </c>
      <c r="I77" s="47" t="s">
        <v>34</v>
      </c>
    </row>
    <row r="78" spans="2:11" ht="33" thickBot="1" x14ac:dyDescent="0.25">
      <c r="B78" s="120"/>
      <c r="C78" s="75">
        <v>7</v>
      </c>
      <c r="D78" s="31" t="s">
        <v>30</v>
      </c>
      <c r="E78" s="32">
        <v>29700</v>
      </c>
      <c r="F78" s="33"/>
      <c r="G78" s="34"/>
      <c r="H78" s="32">
        <v>29700</v>
      </c>
      <c r="I78" s="22" t="s">
        <v>24</v>
      </c>
    </row>
    <row r="79" spans="2:11" ht="46" customHeight="1" thickBot="1" x14ac:dyDescent="0.25">
      <c r="B79" s="120"/>
      <c r="C79" s="75">
        <v>8</v>
      </c>
      <c r="D79" s="31" t="s">
        <v>28</v>
      </c>
      <c r="E79" s="35">
        <v>3545000</v>
      </c>
      <c r="F79" s="33">
        <v>44204</v>
      </c>
      <c r="G79" s="34"/>
      <c r="H79" s="35">
        <v>3545000</v>
      </c>
      <c r="I79" s="80" t="s">
        <v>25</v>
      </c>
      <c r="J79" s="89">
        <f>SUM(E76:E79)</f>
        <v>5349700</v>
      </c>
      <c r="K79" s="90">
        <f>SUM(H76:H79)</f>
        <v>4478533.17</v>
      </c>
    </row>
    <row r="80" spans="2:11" s="68" customFormat="1" ht="16" customHeight="1" thickBot="1" x14ac:dyDescent="0.25">
      <c r="B80" s="120"/>
      <c r="C80" s="61"/>
      <c r="D80" s="62"/>
      <c r="E80" s="63"/>
      <c r="F80" s="64"/>
      <c r="G80" s="65"/>
      <c r="H80" s="66"/>
      <c r="I80" s="61"/>
      <c r="J80" s="67"/>
    </row>
    <row r="81" spans="2:11" ht="20" customHeight="1" thickBot="1" x14ac:dyDescent="0.25">
      <c r="B81" s="121"/>
      <c r="E81" s="56">
        <f>SUM(E69:E79)</f>
        <v>6142700</v>
      </c>
      <c r="F81" s="40"/>
      <c r="H81" s="56">
        <f>SUM(H69:H78)</f>
        <v>1726533.17</v>
      </c>
    </row>
    <row r="82" spans="2:11" customFormat="1" ht="17" thickBot="1" x14ac:dyDescent="0.25">
      <c r="H82" s="78"/>
    </row>
    <row r="83" spans="2:11" ht="22" thickBot="1" x14ac:dyDescent="0.25">
      <c r="D83" s="123" t="s">
        <v>115</v>
      </c>
      <c r="E83" s="124"/>
      <c r="F83" s="124"/>
      <c r="G83" s="124"/>
      <c r="H83" s="124"/>
      <c r="I83" s="125"/>
      <c r="J83" s="45">
        <f>E81+E63+E30</f>
        <v>35917488.280000001</v>
      </c>
      <c r="K83" s="45">
        <f>H81+H63+H30</f>
        <v>19820729.619999997</v>
      </c>
    </row>
    <row r="85" spans="2:11" ht="17" thickBot="1" x14ac:dyDescent="0.25"/>
    <row r="86" spans="2:11" ht="45" customHeight="1" x14ac:dyDescent="0.2">
      <c r="B86" s="119">
        <v>4</v>
      </c>
      <c r="C86" s="76" t="s">
        <v>0</v>
      </c>
      <c r="D86" s="97" t="s">
        <v>102</v>
      </c>
      <c r="E86" s="5" t="s">
        <v>65</v>
      </c>
      <c r="F86" s="7" t="s">
        <v>14</v>
      </c>
      <c r="G86" s="6" t="s">
        <v>1</v>
      </c>
      <c r="H86" s="5" t="s">
        <v>66</v>
      </c>
      <c r="I86" s="3" t="s">
        <v>12</v>
      </c>
    </row>
    <row r="87" spans="2:11" ht="17" thickBot="1" x14ac:dyDescent="0.25">
      <c r="B87" s="120"/>
      <c r="K87"/>
    </row>
    <row r="88" spans="2:11" ht="17" thickBot="1" x14ac:dyDescent="0.25">
      <c r="B88" s="120"/>
      <c r="C88" s="75"/>
      <c r="D88" s="26" t="s">
        <v>18</v>
      </c>
      <c r="E88" s="14"/>
      <c r="F88" s="15"/>
      <c r="G88" s="16"/>
      <c r="H88" s="14"/>
      <c r="I88" s="4"/>
    </row>
    <row r="89" spans="2:11" ht="32" x14ac:dyDescent="0.2">
      <c r="B89" s="120"/>
      <c r="C89" s="75">
        <v>1</v>
      </c>
      <c r="D89" s="29" t="s">
        <v>67</v>
      </c>
      <c r="E89" s="14">
        <v>970000</v>
      </c>
      <c r="F89" s="15"/>
      <c r="G89" s="16"/>
      <c r="H89" s="14"/>
      <c r="I89" s="4" t="s">
        <v>41</v>
      </c>
    </row>
    <row r="90" spans="2:11" x14ac:dyDescent="0.2">
      <c r="B90" s="120"/>
      <c r="C90" s="75">
        <v>2</v>
      </c>
      <c r="D90" s="29" t="s">
        <v>35</v>
      </c>
      <c r="E90" s="14">
        <v>1530000</v>
      </c>
      <c r="F90" s="15"/>
      <c r="G90" s="16"/>
      <c r="H90" s="14"/>
      <c r="I90" s="4" t="s">
        <v>39</v>
      </c>
    </row>
    <row r="91" spans="2:11" x14ac:dyDescent="0.2">
      <c r="B91" s="120"/>
      <c r="C91" s="75">
        <v>3</v>
      </c>
      <c r="D91" s="19" t="s">
        <v>63</v>
      </c>
      <c r="E91" s="14">
        <v>311000</v>
      </c>
      <c r="F91" s="15"/>
      <c r="G91" s="16"/>
      <c r="H91" s="14"/>
      <c r="I91" s="4" t="s">
        <v>40</v>
      </c>
    </row>
    <row r="92" spans="2:11" x14ac:dyDescent="0.2">
      <c r="B92" s="120"/>
      <c r="C92" s="75">
        <v>4</v>
      </c>
      <c r="D92" s="19" t="s">
        <v>44</v>
      </c>
      <c r="E92" s="14">
        <v>287000</v>
      </c>
      <c r="F92" s="15"/>
      <c r="G92" s="16"/>
      <c r="H92" s="14"/>
      <c r="I92" s="4" t="s">
        <v>40</v>
      </c>
      <c r="K92"/>
    </row>
    <row r="93" spans="2:11" x14ac:dyDescent="0.2">
      <c r="B93" s="120"/>
      <c r="C93" s="75">
        <v>5</v>
      </c>
      <c r="D93" s="29" t="s">
        <v>72</v>
      </c>
      <c r="E93" s="14">
        <v>70000</v>
      </c>
      <c r="F93" s="15"/>
      <c r="G93" s="16"/>
      <c r="H93" s="14"/>
      <c r="I93" s="4" t="s">
        <v>47</v>
      </c>
    </row>
    <row r="94" spans="2:11" x14ac:dyDescent="0.2">
      <c r="B94" s="120"/>
      <c r="C94" s="75">
        <v>6</v>
      </c>
      <c r="D94" s="29" t="s">
        <v>73</v>
      </c>
      <c r="E94" s="14">
        <v>24800</v>
      </c>
      <c r="F94" s="15"/>
      <c r="G94" s="16"/>
      <c r="H94" s="14"/>
      <c r="I94" s="4" t="s">
        <v>47</v>
      </c>
    </row>
    <row r="95" spans="2:11" ht="17" thickBot="1" x14ac:dyDescent="0.25">
      <c r="B95" s="120"/>
    </row>
    <row r="96" spans="2:11" ht="20" thickBot="1" x14ac:dyDescent="0.25">
      <c r="B96" s="121"/>
      <c r="E96" s="98">
        <f>SUM(E89:E95)</f>
        <v>3192800</v>
      </c>
      <c r="H96" s="41"/>
    </row>
    <row r="97" spans="2:10" ht="17" thickBot="1" x14ac:dyDescent="0.25"/>
    <row r="98" spans="2:10" ht="48" x14ac:dyDescent="0.2">
      <c r="B98" s="119">
        <v>5</v>
      </c>
      <c r="C98" s="76" t="s">
        <v>0</v>
      </c>
      <c r="D98" s="99" t="s">
        <v>36</v>
      </c>
      <c r="E98" s="5" t="s">
        <v>65</v>
      </c>
      <c r="F98" s="7" t="s">
        <v>14</v>
      </c>
      <c r="G98" s="6" t="s">
        <v>1</v>
      </c>
      <c r="H98" s="5" t="s">
        <v>66</v>
      </c>
      <c r="I98" s="3" t="s">
        <v>12</v>
      </c>
    </row>
    <row r="99" spans="2:10" x14ac:dyDescent="0.2">
      <c r="B99" s="120"/>
    </row>
    <row r="100" spans="2:10" x14ac:dyDescent="0.2">
      <c r="B100" s="120"/>
      <c r="C100" s="75">
        <v>1</v>
      </c>
      <c r="D100" s="19" t="s">
        <v>62</v>
      </c>
      <c r="E100" s="14">
        <v>2500000</v>
      </c>
      <c r="F100" s="15"/>
      <c r="G100" s="16"/>
      <c r="H100" s="14"/>
      <c r="I100" s="4" t="s">
        <v>41</v>
      </c>
    </row>
    <row r="101" spans="2:10" x14ac:dyDescent="0.2">
      <c r="B101" s="120"/>
      <c r="C101" s="75">
        <v>2</v>
      </c>
      <c r="D101" s="19" t="s">
        <v>48</v>
      </c>
      <c r="E101" s="14">
        <v>150000</v>
      </c>
      <c r="F101" s="15"/>
      <c r="G101" s="16"/>
      <c r="H101" s="46"/>
      <c r="I101" s="4" t="s">
        <v>41</v>
      </c>
    </row>
    <row r="102" spans="2:10" x14ac:dyDescent="0.2">
      <c r="B102" s="120"/>
      <c r="C102" s="75">
        <v>3</v>
      </c>
      <c r="D102" s="19" t="s">
        <v>49</v>
      </c>
      <c r="E102" s="14">
        <v>223000</v>
      </c>
      <c r="F102" s="15"/>
      <c r="G102" s="16"/>
      <c r="H102" s="46"/>
      <c r="I102" s="4" t="s">
        <v>41</v>
      </c>
    </row>
    <row r="103" spans="2:10" x14ac:dyDescent="0.2">
      <c r="B103" s="120"/>
      <c r="C103" s="75">
        <v>4</v>
      </c>
      <c r="D103" s="19" t="s">
        <v>50</v>
      </c>
      <c r="E103" s="14">
        <v>50000</v>
      </c>
      <c r="F103" s="15"/>
      <c r="G103" s="16"/>
      <c r="H103" s="14"/>
      <c r="I103" s="4" t="s">
        <v>47</v>
      </c>
    </row>
    <row r="104" spans="2:10" x14ac:dyDescent="0.2">
      <c r="B104" s="120"/>
      <c r="C104" s="75">
        <v>5</v>
      </c>
      <c r="D104" s="19" t="s">
        <v>56</v>
      </c>
      <c r="E104" s="14">
        <v>60000</v>
      </c>
      <c r="F104" s="15"/>
      <c r="G104" s="16"/>
      <c r="H104" s="14"/>
      <c r="I104" s="4" t="s">
        <v>45</v>
      </c>
    </row>
    <row r="105" spans="2:10" s="49" customFormat="1" x14ac:dyDescent="0.2">
      <c r="B105" s="120"/>
      <c r="C105" s="77">
        <v>6</v>
      </c>
      <c r="D105" s="70" t="s">
        <v>57</v>
      </c>
      <c r="E105" s="71">
        <v>250000</v>
      </c>
      <c r="F105" s="72"/>
      <c r="G105" s="73"/>
      <c r="H105" s="71"/>
      <c r="I105" s="69" t="s">
        <v>45</v>
      </c>
      <c r="J105" s="60"/>
    </row>
    <row r="106" spans="2:10" x14ac:dyDescent="0.2">
      <c r="B106" s="120"/>
      <c r="C106" s="75">
        <v>7</v>
      </c>
      <c r="D106" s="19" t="s">
        <v>59</v>
      </c>
      <c r="E106" s="14">
        <v>24800</v>
      </c>
      <c r="F106" s="15"/>
      <c r="G106" s="16"/>
      <c r="H106" s="14"/>
      <c r="I106" s="4" t="s">
        <v>45</v>
      </c>
    </row>
    <row r="107" spans="2:10" x14ac:dyDescent="0.2">
      <c r="B107" s="120"/>
      <c r="C107" s="75">
        <v>8</v>
      </c>
      <c r="D107" s="19" t="s">
        <v>92</v>
      </c>
      <c r="E107" s="14">
        <v>400000</v>
      </c>
      <c r="F107" s="15"/>
      <c r="G107" s="16"/>
      <c r="H107" s="14"/>
      <c r="I107" s="4" t="s">
        <v>45</v>
      </c>
    </row>
    <row r="108" spans="2:10" x14ac:dyDescent="0.2">
      <c r="B108" s="120"/>
      <c r="C108" s="75">
        <v>9</v>
      </c>
      <c r="D108" s="19" t="s">
        <v>90</v>
      </c>
      <c r="E108" s="14">
        <v>1600000</v>
      </c>
      <c r="F108" s="15"/>
      <c r="G108" s="16"/>
      <c r="H108" s="14"/>
      <c r="I108" s="4" t="s">
        <v>47</v>
      </c>
    </row>
    <row r="109" spans="2:10" x14ac:dyDescent="0.2">
      <c r="B109" s="122"/>
      <c r="C109" s="4">
        <v>10</v>
      </c>
      <c r="D109" s="19" t="s">
        <v>121</v>
      </c>
      <c r="E109" s="14">
        <v>15000</v>
      </c>
      <c r="F109" s="15"/>
      <c r="G109" s="16"/>
      <c r="H109" s="14"/>
      <c r="I109" s="4" t="s">
        <v>42</v>
      </c>
    </row>
    <row r="110" spans="2:10" x14ac:dyDescent="0.2">
      <c r="B110" s="122"/>
      <c r="C110" s="4">
        <v>11</v>
      </c>
      <c r="D110" s="19" t="s">
        <v>122</v>
      </c>
      <c r="E110" s="14">
        <v>145700</v>
      </c>
      <c r="F110" s="15"/>
      <c r="G110" s="16"/>
      <c r="H110" s="14"/>
      <c r="I110" s="4" t="s">
        <v>41</v>
      </c>
    </row>
    <row r="111" spans="2:10" x14ac:dyDescent="0.2">
      <c r="B111" s="120"/>
    </row>
    <row r="112" spans="2:10" ht="19" x14ac:dyDescent="0.2">
      <c r="B112" s="120"/>
      <c r="E112" s="100">
        <f>SUM(E100:E111)</f>
        <v>5418500</v>
      </c>
    </row>
    <row r="113" spans="2:9" ht="11" customHeight="1" thickBot="1" x14ac:dyDescent="0.25">
      <c r="B113" s="120"/>
      <c r="E113" s="41"/>
    </row>
    <row r="114" spans="2:9" ht="22" thickBot="1" x14ac:dyDescent="0.25">
      <c r="B114" s="121"/>
      <c r="D114" s="17" t="s">
        <v>23</v>
      </c>
      <c r="E114" s="45">
        <f>E96+E112</f>
        <v>8611300</v>
      </c>
    </row>
    <row r="115" spans="2:9" ht="21" customHeight="1" x14ac:dyDescent="0.2">
      <c r="B115" s="107"/>
      <c r="D115" s="57"/>
      <c r="E115" s="58"/>
    </row>
    <row r="116" spans="2:9" ht="21" x14ac:dyDescent="0.2">
      <c r="D116" s="57"/>
    </row>
    <row r="117" spans="2:9" ht="17" thickBot="1" x14ac:dyDescent="0.25"/>
    <row r="118" spans="2:9" ht="48" x14ac:dyDescent="0.2">
      <c r="B118" s="119">
        <v>6</v>
      </c>
      <c r="C118" s="76" t="s">
        <v>0</v>
      </c>
      <c r="D118" s="101" t="s">
        <v>37</v>
      </c>
      <c r="E118" s="5" t="s">
        <v>65</v>
      </c>
      <c r="F118" s="7" t="s">
        <v>14</v>
      </c>
      <c r="G118" s="6" t="s">
        <v>1</v>
      </c>
      <c r="H118" s="5" t="s">
        <v>66</v>
      </c>
      <c r="I118" s="3" t="s">
        <v>12</v>
      </c>
    </row>
    <row r="119" spans="2:9" ht="16" customHeight="1" x14ac:dyDescent="0.2">
      <c r="B119" s="120"/>
    </row>
    <row r="120" spans="2:9" ht="16" customHeight="1" x14ac:dyDescent="0.2">
      <c r="B120" s="120"/>
      <c r="C120" s="75">
        <v>1</v>
      </c>
      <c r="D120" s="19" t="s">
        <v>123</v>
      </c>
      <c r="E120" s="14">
        <v>40000</v>
      </c>
      <c r="F120" s="15"/>
      <c r="G120" s="16"/>
      <c r="H120" s="14"/>
      <c r="I120" s="4" t="s">
        <v>42</v>
      </c>
    </row>
    <row r="121" spans="2:9" ht="16" customHeight="1" x14ac:dyDescent="0.2">
      <c r="B121" s="120"/>
      <c r="C121" s="75">
        <v>2</v>
      </c>
      <c r="D121" s="19" t="s">
        <v>43</v>
      </c>
      <c r="E121" s="14">
        <v>228000</v>
      </c>
      <c r="F121" s="15"/>
      <c r="G121" s="16"/>
      <c r="H121" s="14"/>
      <c r="I121" s="4" t="s">
        <v>42</v>
      </c>
    </row>
    <row r="122" spans="2:9" ht="16" customHeight="1" x14ac:dyDescent="0.2">
      <c r="B122" s="120"/>
      <c r="C122" s="75">
        <v>3</v>
      </c>
      <c r="D122" s="19" t="s">
        <v>91</v>
      </c>
      <c r="E122" s="14">
        <v>580000</v>
      </c>
      <c r="F122" s="15"/>
      <c r="G122" s="16"/>
      <c r="H122" s="14"/>
      <c r="I122" s="4" t="s">
        <v>39</v>
      </c>
    </row>
    <row r="123" spans="2:9" ht="16" customHeight="1" x14ac:dyDescent="0.2">
      <c r="B123" s="120"/>
      <c r="C123" s="75">
        <v>4</v>
      </c>
      <c r="D123" s="19" t="s">
        <v>58</v>
      </c>
      <c r="E123" s="14">
        <v>400000</v>
      </c>
      <c r="F123" s="15"/>
      <c r="G123" s="16"/>
      <c r="H123" s="14"/>
      <c r="I123" s="4" t="s">
        <v>39</v>
      </c>
    </row>
    <row r="124" spans="2:9" ht="16" customHeight="1" x14ac:dyDescent="0.2">
      <c r="B124" s="120"/>
      <c r="C124" s="75">
        <v>5</v>
      </c>
      <c r="D124" s="19" t="s">
        <v>89</v>
      </c>
      <c r="E124" s="14">
        <v>350000</v>
      </c>
      <c r="F124" s="15"/>
      <c r="G124" s="16"/>
      <c r="H124" s="14"/>
      <c r="I124" s="4" t="s">
        <v>17</v>
      </c>
    </row>
    <row r="125" spans="2:9" ht="16" customHeight="1" x14ac:dyDescent="0.2">
      <c r="B125" s="120"/>
      <c r="C125" s="75">
        <v>6</v>
      </c>
      <c r="D125" s="19" t="s">
        <v>118</v>
      </c>
      <c r="E125" s="14">
        <v>1292359.42</v>
      </c>
      <c r="F125" s="15"/>
      <c r="G125" s="16"/>
      <c r="H125" s="14"/>
      <c r="I125" s="4" t="s">
        <v>119</v>
      </c>
    </row>
    <row r="126" spans="2:9" ht="16" customHeight="1" x14ac:dyDescent="0.2">
      <c r="B126" s="120"/>
      <c r="C126" s="75">
        <v>7</v>
      </c>
      <c r="D126" s="19" t="s">
        <v>120</v>
      </c>
      <c r="E126" s="14">
        <v>1326491.72</v>
      </c>
      <c r="F126" s="15"/>
      <c r="G126" s="16"/>
      <c r="H126" s="14"/>
      <c r="I126" s="4" t="s">
        <v>119</v>
      </c>
    </row>
    <row r="127" spans="2:9" ht="16" customHeight="1" thickBot="1" x14ac:dyDescent="0.25">
      <c r="B127" s="120"/>
      <c r="C127" s="8"/>
      <c r="D127" s="21"/>
      <c r="E127" s="37"/>
      <c r="F127" s="38"/>
      <c r="G127" s="39"/>
      <c r="H127" s="37"/>
      <c r="I127" s="8"/>
    </row>
    <row r="128" spans="2:9" ht="16" customHeight="1" thickBot="1" x14ac:dyDescent="0.25">
      <c r="B128" s="120"/>
      <c r="C128" s="8"/>
      <c r="D128" s="26" t="s">
        <v>124</v>
      </c>
      <c r="E128" s="37"/>
      <c r="F128" s="38"/>
      <c r="G128" s="39"/>
      <c r="H128" s="37"/>
      <c r="I128" s="8"/>
    </row>
    <row r="129" spans="2:11" ht="16" customHeight="1" x14ac:dyDescent="0.2">
      <c r="B129" s="120"/>
      <c r="C129" s="75">
        <v>8</v>
      </c>
      <c r="D129" s="28" t="s">
        <v>125</v>
      </c>
      <c r="E129" s="14">
        <v>740000</v>
      </c>
      <c r="F129" s="15"/>
      <c r="G129" s="16"/>
      <c r="H129" s="14"/>
      <c r="I129" s="4" t="s">
        <v>41</v>
      </c>
    </row>
    <row r="130" spans="2:11" ht="32" x14ac:dyDescent="0.2">
      <c r="B130" s="120"/>
      <c r="C130" s="75">
        <v>9</v>
      </c>
      <c r="D130" s="55" t="s">
        <v>126</v>
      </c>
      <c r="E130" s="14">
        <v>515735.55</v>
      </c>
      <c r="F130" s="15"/>
      <c r="G130" s="16"/>
      <c r="H130" s="14"/>
      <c r="I130" s="4" t="s">
        <v>41</v>
      </c>
    </row>
    <row r="131" spans="2:11" ht="16" customHeight="1" x14ac:dyDescent="0.2">
      <c r="B131" s="120"/>
      <c r="C131" s="75">
        <v>10</v>
      </c>
      <c r="D131" s="19" t="s">
        <v>127</v>
      </c>
      <c r="E131" s="14">
        <v>319650.88</v>
      </c>
      <c r="F131" s="15"/>
      <c r="G131" s="16"/>
      <c r="H131" s="14"/>
      <c r="I131" s="4" t="s">
        <v>47</v>
      </c>
    </row>
    <row r="132" spans="2:11" ht="16" customHeight="1" x14ac:dyDescent="0.2">
      <c r="B132" s="120"/>
      <c r="C132" s="75">
        <v>11</v>
      </c>
      <c r="D132" s="19" t="s">
        <v>128</v>
      </c>
      <c r="E132" s="14">
        <v>150000</v>
      </c>
      <c r="F132" s="15"/>
      <c r="G132" s="16"/>
      <c r="H132" s="14"/>
      <c r="I132" s="4" t="s">
        <v>47</v>
      </c>
    </row>
    <row r="133" spans="2:11" ht="16" customHeight="1" x14ac:dyDescent="0.2">
      <c r="B133" s="122"/>
      <c r="C133" s="4">
        <v>12</v>
      </c>
      <c r="D133" s="19" t="s">
        <v>129</v>
      </c>
      <c r="E133" s="14">
        <v>305164</v>
      </c>
      <c r="F133" s="15"/>
      <c r="G133" s="16"/>
      <c r="H133" s="14"/>
      <c r="I133" s="4" t="s">
        <v>47</v>
      </c>
    </row>
    <row r="134" spans="2:11" ht="16" customHeight="1" x14ac:dyDescent="0.2">
      <c r="B134" s="122"/>
      <c r="C134" s="4">
        <v>13</v>
      </c>
      <c r="D134" s="19" t="s">
        <v>130</v>
      </c>
      <c r="E134" s="14">
        <v>70000</v>
      </c>
      <c r="F134" s="15"/>
      <c r="G134" s="16"/>
      <c r="H134" s="14"/>
      <c r="I134" s="4" t="s">
        <v>47</v>
      </c>
    </row>
    <row r="135" spans="2:11" ht="16" customHeight="1" x14ac:dyDescent="0.2">
      <c r="B135" s="122"/>
      <c r="C135" s="4">
        <v>14</v>
      </c>
      <c r="D135" s="19" t="s">
        <v>131</v>
      </c>
      <c r="E135" s="14">
        <v>80000</v>
      </c>
      <c r="F135" s="15"/>
      <c r="G135" s="16"/>
      <c r="H135" s="14"/>
      <c r="I135" s="4" t="s">
        <v>47</v>
      </c>
    </row>
    <row r="136" spans="2:11" ht="16" customHeight="1" x14ac:dyDescent="0.2">
      <c r="B136" s="122"/>
      <c r="C136" s="4">
        <v>15</v>
      </c>
      <c r="D136" s="19" t="s">
        <v>132</v>
      </c>
      <c r="E136" s="14">
        <v>40000</v>
      </c>
      <c r="F136" s="15"/>
      <c r="G136" s="16"/>
      <c r="H136" s="14"/>
      <c r="I136" s="4" t="s">
        <v>47</v>
      </c>
    </row>
    <row r="137" spans="2:11" ht="16" customHeight="1" x14ac:dyDescent="0.2">
      <c r="B137" s="122"/>
      <c r="C137" s="4">
        <v>16</v>
      </c>
      <c r="D137" s="19" t="s">
        <v>133</v>
      </c>
      <c r="E137" s="14">
        <v>24800</v>
      </c>
      <c r="F137" s="15"/>
      <c r="G137" s="16"/>
      <c r="H137" s="14"/>
      <c r="I137" s="4" t="s">
        <v>47</v>
      </c>
    </row>
    <row r="138" spans="2:11" ht="16" customHeight="1" x14ac:dyDescent="0.2">
      <c r="B138" s="122"/>
      <c r="C138" s="4">
        <v>17</v>
      </c>
      <c r="D138" s="19" t="s">
        <v>134</v>
      </c>
      <c r="E138" s="14">
        <v>24800</v>
      </c>
      <c r="F138" s="15"/>
      <c r="G138" s="16"/>
      <c r="H138" s="14"/>
      <c r="I138" s="4" t="s">
        <v>47</v>
      </c>
    </row>
    <row r="139" spans="2:11" ht="16" customHeight="1" thickBot="1" x14ac:dyDescent="0.25">
      <c r="B139" s="120"/>
      <c r="C139"/>
      <c r="D139"/>
      <c r="E139"/>
      <c r="F139"/>
      <c r="G139"/>
      <c r="H139"/>
      <c r="I139"/>
    </row>
    <row r="140" spans="2:11" ht="20" customHeight="1" thickBot="1" x14ac:dyDescent="0.25">
      <c r="B140" s="121"/>
      <c r="E140" s="102">
        <f>SUM(E120:E138)</f>
        <v>6487001.5699999994</v>
      </c>
    </row>
    <row r="141" spans="2:11" ht="20" customHeight="1" x14ac:dyDescent="0.2">
      <c r="B141" s="107"/>
      <c r="E141" s="41"/>
      <c r="K141" s="41"/>
    </row>
    <row r="142" spans="2:11" ht="20" customHeight="1" thickBot="1" x14ac:dyDescent="0.25">
      <c r="B142" s="107"/>
      <c r="E142" s="41"/>
      <c r="K142" s="41"/>
    </row>
    <row r="143" spans="2:11" ht="24" customHeight="1" thickBot="1" x14ac:dyDescent="0.25">
      <c r="B143" s="107"/>
      <c r="E143" s="126" t="s">
        <v>116</v>
      </c>
      <c r="F143" s="127"/>
      <c r="G143" s="127"/>
      <c r="H143" s="127"/>
      <c r="I143" s="127"/>
      <c r="J143" s="128"/>
      <c r="K143" s="108">
        <f>E114+J83</f>
        <v>44528788.280000001</v>
      </c>
    </row>
    <row r="144" spans="2:11" ht="24" customHeight="1" thickBot="1" x14ac:dyDescent="0.25">
      <c r="B144" s="107"/>
      <c r="E144" s="109"/>
      <c r="F144" s="109"/>
      <c r="G144" s="109"/>
      <c r="H144" s="109"/>
      <c r="I144" s="109"/>
      <c r="J144" s="109"/>
      <c r="K144" s="110"/>
    </row>
    <row r="145" spans="2:11" ht="24" customHeight="1" thickBot="1" x14ac:dyDescent="0.25">
      <c r="B145" s="107"/>
      <c r="E145" s="126" t="s">
        <v>117</v>
      </c>
      <c r="F145" s="127"/>
      <c r="G145" s="127"/>
      <c r="H145" s="127"/>
      <c r="I145" s="127"/>
      <c r="J145" s="128"/>
      <c r="K145" s="111">
        <f>E140</f>
        <v>6487001.5699999994</v>
      </c>
    </row>
    <row r="146" spans="2:11" ht="20" thickBot="1" x14ac:dyDescent="0.25">
      <c r="E146" s="41"/>
    </row>
    <row r="147" spans="2:11" ht="30" thickBot="1" x14ac:dyDescent="0.25">
      <c r="E147" s="129" t="s">
        <v>113</v>
      </c>
      <c r="F147" s="130"/>
      <c r="G147" s="130"/>
      <c r="H147" s="130"/>
      <c r="I147" s="130"/>
      <c r="J147" s="131"/>
      <c r="K147" s="115">
        <f>K143+K145</f>
        <v>51015789.850000001</v>
      </c>
    </row>
    <row r="149" spans="2:11" ht="23" x14ac:dyDescent="0.2">
      <c r="E149" s="112"/>
    </row>
    <row r="151" spans="2:11" x14ac:dyDescent="0.2">
      <c r="K151"/>
    </row>
  </sheetData>
  <mergeCells count="10">
    <mergeCell ref="E143:J143"/>
    <mergeCell ref="E147:J147"/>
    <mergeCell ref="E145:J145"/>
    <mergeCell ref="B4:B29"/>
    <mergeCell ref="B118:B140"/>
    <mergeCell ref="C2:I2"/>
    <mergeCell ref="B86:B96"/>
    <mergeCell ref="B98:B114"/>
    <mergeCell ref="B66:B81"/>
    <mergeCell ref="D83:I83"/>
  </mergeCells>
  <phoneticPr fontId="4" type="noConversion"/>
  <pageMargins left="0.78740157480314965" right="0.39370078740157483" top="0.39370078740157483" bottom="0.59055118110236227" header="0.30000000000000004" footer="0"/>
  <pageSetup paperSize="9" scale="3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2021-05-05T07:37:19Z</cp:lastPrinted>
  <dcterms:created xsi:type="dcterms:W3CDTF">2020-05-14T09:40:01Z</dcterms:created>
  <dcterms:modified xsi:type="dcterms:W3CDTF">2021-05-11T08:57:04Z</dcterms:modified>
</cp:coreProperties>
</file>